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0" windowHeight="1170" activeTab="0"/>
  </bookViews>
  <sheets>
    <sheet name="Документ" sheetId="1" r:id="rId1"/>
  </sheets>
  <definedNames>
    <definedName name="_xlnm.Print_Titles" localSheetId="0">'Документ'!$7:$9</definedName>
  </definedNames>
  <calcPr fullCalcOnLoad="1"/>
</workbook>
</file>

<file path=xl/sharedStrings.xml><?xml version="1.0" encoding="utf-8"?>
<sst xmlns="http://schemas.openxmlformats.org/spreadsheetml/2006/main" count="792" uniqueCount="254">
  <si>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</si>
  <si>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</si>
  <si>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</si>
  <si>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</si>
  <si>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</si>
  <si>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</si>
  <si>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805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</si>
  <si>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</si>
  <si>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</si>
  <si>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</si>
  <si>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"Развитие муниципального управления в МО Городское поселение "Поселок Полотняный Завод" на 2018-2022 годы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</si>
  <si>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</si>
  <si>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</si>
  <si>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</si>
  <si>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</si>
  <si>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</si>
  <si>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</si>
  <si>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</si>
  <si>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</si>
  <si>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</si>
  <si>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</si>
  <si>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</si>
  <si>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</si>
  <si>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</si>
  <si>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</si>
  <si>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</si>
  <si>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</si>
  <si>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</si>
  <si>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</si>
  <si>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</si>
  <si>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</si>
  <si>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</si>
  <si>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Резервные фонды</t>
  </si>
  <si>
    <t>0111</t>
  </si>
  <si>
    <t xml:space="preserve">          Резервный фонд</t>
  </si>
  <si>
    <t>25 0 03 00000</t>
  </si>
  <si>
    <t xml:space="preserve">            Закупка товаров. работ и услуг для муниципальных нужд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</si>
  <si>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</si>
  <si>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</si>
  <si>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</si>
  <si>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</si>
  <si>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</si>
  <si>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</si>
  <si>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</si>
  <si>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</si>
  <si>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</si>
  <si>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</si>
  <si>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</si>
  <si>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</si>
  <si>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</si>
  <si>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</si>
  <si>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</si>
  <si>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</si>
  <si>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</si>
  <si>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</si>
  <si>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</si>
  <si>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</si>
  <si>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</si>
  <si>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</si>
  <si>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</si>
  <si>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</si>
  <si>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</si>
  <si>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</si>
  <si>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</si>
  <si>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</si>
  <si>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</si>
  <si>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</si>
  <si>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</si>
  <si>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</si>
  <si>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</si>
  <si>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</si>
  <si>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</si>
  <si>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</si>
  <si>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</si>
  <si>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</si>
  <si>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>11 0 00 00000</t>
  </si>
  <si>
    <t>11 0 01 00000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</si>
  <si>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</si>
  <si>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</si>
  <si>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</si>
  <si>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</si>
  <si>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</si>
  <si>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02 0 00 00000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</si>
  <si>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</si>
  <si>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</si>
  <si>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</si>
  <si>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</si>
  <si>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</si>
  <si>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</si>
  <si>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  Другие вопросы в области национальной экономики</t>
  </si>
  <si>
    <t>0412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</si>
  <si>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на 2018-2021 годы"</t>
  </si>
  <si>
    <t>26 0 00 00000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</si>
  <si>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</si>
  <si>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</si>
  <si>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</si>
  <si>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</si>
  <si>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</si>
  <si>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</si>
  <si>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</si>
  <si>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</si>
  <si>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</si>
  <si>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</si>
  <si>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</si>
  <si>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</si>
  <si>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</si>
  <si>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</si>
  <si>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</si>
  <si>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</si>
  <si>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03 0 02 00030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</si>
  <si>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</si>
  <si>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</si>
  <si>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Благоустройство</t>
  </si>
  <si>
    <t>0503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</si>
  <si>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</si>
  <si>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</si>
  <si>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</si>
  <si>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</si>
  <si>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</si>
  <si>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</si>
  <si>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</si>
  <si>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</si>
  <si>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</si>
  <si>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</si>
  <si>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</si>
  <si>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</si>
  <si>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</si>
  <si>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</si>
  <si>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</si>
  <si>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>04 0 04 00040</t>
  </si>
  <si>
    <t>05 0 00 00000</t>
  </si>
  <si>
    <t>08 0 00 00000</t>
  </si>
  <si>
    <t xml:space="preserve">      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</si>
  <si>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>08 0 01 00000</t>
  </si>
  <si>
    <t xml:space="preserve">            Формирование доступной среды для инвалидов и маломобильных групп граждан городского поселения "Поселок Полотняный Завод"</t>
  </si>
  <si>
    <t>08 0 01 00010</t>
  </si>
  <si>
    <t xml:space="preserve">  КУЛЬТУРА, КИНЕМАТОГРАФИЯ</t>
  </si>
  <si>
    <t>0800</t>
  </si>
  <si>
    <t xml:space="preserve">    Культура</t>
  </si>
  <si>
    <t>0801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</si>
  <si>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</si>
  <si>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</si>
  <si>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</si>
  <si>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</si>
  <si>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</si>
  <si>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</si>
  <si>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</si>
  <si>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</si>
  <si>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</si>
  <si>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</si>
  <si>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</si>
  <si>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</si>
  <si>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</si>
  <si>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</si>
  <si>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</si>
  <si>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</si>
  <si>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</si>
  <si>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</si>
  <si>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</si>
  <si>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</si>
  <si>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</si>
  <si>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</si>
  <si>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</si>
  <si>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</si>
  <si>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</si>
  <si>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</si>
  <si>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</si>
  <si>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</si>
  <si>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</si>
  <si>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</si>
  <si>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</si>
  <si>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</si>
  <si>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</si>
  <si>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</si>
  <si>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</si>
  <si>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</si>
  <si>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</si>
  <si>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</si>
  <si>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</si>
  <si>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>12 0 00 00000</t>
  </si>
  <si>
    <t xml:space="preserve">          Основное мероприятие "Обеспечение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</si>
  <si>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12 0 01 00000</t>
  </si>
  <si>
    <t xml:space="preserve">            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</si>
  <si>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12 0 01 00010</t>
  </si>
  <si>
    <t>Итого</t>
  </si>
  <si>
    <t>к решению Полотняно-Заводского поселкового Собрания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</si>
  <si>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</si>
  <si>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Завод"на 2015-2024 годы</t>
  </si>
  <si>
    <t xml:space="preserve">            Профилактика правонарушений в муниципальном образовании "Городское поселение "Поселок Полотняный Завод" на 2015-2024 годы</t>
  </si>
  <si>
    <t>ОБЩЕГОСУДАРСТВЕННЫЕ ВОПРОСЫ</t>
  </si>
  <si>
    <t xml:space="preserve">               Закупка товаров, работ и услуг для обеспечения государственных (муниципальных) нужд</t>
  </si>
  <si>
    <t>,</t>
  </si>
  <si>
    <t xml:space="preserve">            Закупка товаров, работ и услуг для обеспечения государственных (муниципальных) нужд</t>
  </si>
  <si>
    <t xml:space="preserve">              Основное мероприятие: " Выполнение кадастровых работ по внесению изменений в документы территориального планирования и градостроительного зонирования"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</si>
  <si>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</si>
  <si>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</si>
  <si>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</si>
  <si>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"</t>
  </si>
  <si>
    <t xml:space="preserve">      Муниципальная программа "Энергосбережение и повышение энергоэффективности на территории МО "Городское поселение "Поселок Полотняный Завод"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</si>
  <si>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</t>
  </si>
  <si>
    <t xml:space="preserve">      Муниципальная программа "Доступная среда в поселке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</si>
  <si>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</si>
  <si>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</si>
  <si>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Муниципальная программа "Комплексное развитие социальной инфраструктуры на территории городского поселения "Поселок Полотняный Завод"</t>
  </si>
  <si>
    <t xml:space="preserve">      Муниципальная программа "Благоустройство территории муниципального образования городского поселения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</si>
  <si>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</si>
  <si>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>06 0 01  00010</t>
  </si>
  <si>
    <t>06 0 00  00000</t>
  </si>
  <si>
    <t>План расходов на 2021 год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</si>
  <si>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</si>
  <si>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 xml:space="preserve">            Прочие мероприятия в области благоустройства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</si>
  <si>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</si>
  <si>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 xml:space="preserve">         "Реализация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хозяйства"</t>
  </si>
  <si>
    <t xml:space="preserve">          Основное мероприятие "Реализация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хозяйства"</t>
  </si>
  <si>
    <t>26 0 02 S7030</t>
  </si>
  <si>
    <t>06 0 01 S9111</t>
  </si>
  <si>
    <t>Реализация проектов общественной инфраструктуры муниципальных образований основанных на местных инициативах</t>
  </si>
  <si>
    <t>04 0 05 S0000</t>
  </si>
  <si>
    <t>04 0 05 S0240</t>
  </si>
  <si>
    <t>Прочие работы, услуги</t>
  </si>
  <si>
    <t>Реализация программы "Формирование современной городской среды"</t>
  </si>
  <si>
    <t>05 0 F255550</t>
  </si>
  <si>
    <t>Реализация программы "Формирование современной городской среды" софинансирование</t>
  </si>
  <si>
    <t xml:space="preserve">    Реализация программы "Формирование современной городской среды" (за счет средств областного бюджета)</t>
  </si>
  <si>
    <t>Основное мероприятие "Стимулирование исполнительно-распорядительных органов муниципальных образований области"</t>
  </si>
  <si>
    <t>25 0 06 00000</t>
  </si>
  <si>
    <t>"Стимулирование исполнительно-распорядительных органов муниципальных образований области"</t>
  </si>
  <si>
    <t>25 0 06 00530</t>
  </si>
  <si>
    <t>Исполнение судебных актов Российской Федерации и мировых соглашений по возмещению причиненного вреда</t>
  </si>
  <si>
    <t>830</t>
  </si>
  <si>
    <t>Уплата прочих налогов, сборов</t>
  </si>
  <si>
    <t>Уплата иных платежей</t>
  </si>
  <si>
    <t>850</t>
  </si>
  <si>
    <t>Штрафы за нарушение законодательства о закупках и нарушений условий контрактив (договоров)</t>
  </si>
  <si>
    <t>0</t>
  </si>
  <si>
    <t>390 600,00</t>
  </si>
  <si>
    <t xml:space="preserve">       Обеспечение проведения выборов и референдумов</t>
  </si>
  <si>
    <t>0107</t>
  </si>
  <si>
    <t>2500000000</t>
  </si>
  <si>
    <t>Муниципальная программа "Развитие муниципального управления в МО Городское поселение "Поселок Полотняный Завод"</t>
  </si>
  <si>
    <t>Основное мероприятие "обеспечение проведения выборов"</t>
  </si>
  <si>
    <t>2500700000</t>
  </si>
  <si>
    <t>2500700150</t>
  </si>
  <si>
    <t>Прочая закупка товаров, работ и услуг</t>
  </si>
  <si>
    <t>Средства  на обеспечение расходных обязательств муниципальных образований Калужской области</t>
  </si>
  <si>
    <t>Другие экономические санкции</t>
  </si>
  <si>
    <t xml:space="preserve">      Исполнение судебных актов Российской Федерации и мировых соглашений по возмещению причиненного вреда</t>
  </si>
  <si>
    <t>№ ____ от _____________ 2022 года</t>
  </si>
  <si>
    <t>Исполнение расходов 2021 год</t>
  </si>
  <si>
    <t>% исполнения</t>
  </si>
  <si>
    <t xml:space="preserve">  Уплата иных платежей</t>
  </si>
  <si>
    <t>исполнение расходов бюджета городского поселения за 2021 год по разделам и подразделам классификации расходов бюджетов</t>
  </si>
  <si>
    <t>Приложение №3</t>
  </si>
  <si>
    <t>05 0 F2S5550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</si>
</sst>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5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9" applyNumberFormat="1" applyProtection="1">
      <alignment/>
      <protection/>
    </xf>
    <xf numFmtId="0" fontId="35" fillId="0" borderId="0" xfId="60" applyNumberFormat="1" applyProtection="1">
      <alignment horizontal="center"/>
      <protection/>
    </xf>
    <xf numFmtId="0" fontId="34" fillId="0" borderId="0" xfId="61" applyNumberFormat="1" applyProtection="1">
      <alignment wrapText="1"/>
      <protection/>
    </xf>
    <xf numFmtId="0" fontId="34" fillId="0" borderId="0" xfId="62" applyNumberFormat="1" applyProtection="1">
      <alignment horizontal="right"/>
      <protection/>
    </xf>
    <xf numFmtId="0" fontId="34" fillId="0" borderId="5" xfId="63" applyNumberFormat="1" applyProtection="1">
      <alignment/>
      <protection/>
    </xf>
    <xf numFmtId="0" fontId="34" fillId="0" borderId="2" xfId="46" applyNumberFormat="1" applyProtection="1">
      <alignment horizontal="center" vertical="center" shrinkToFit="1"/>
      <protection/>
    </xf>
    <xf numFmtId="49" fontId="34" fillId="0" borderId="2" xfId="55" applyProtection="1">
      <alignment horizontal="center" vertical="top" wrapText="1"/>
      <protection/>
    </xf>
    <xf numFmtId="49" fontId="34" fillId="0" borderId="2" xfId="49" applyProtection="1">
      <alignment horizontal="left" vertical="top" wrapText="1"/>
      <protection/>
    </xf>
    <xf numFmtId="0" fontId="36" fillId="0" borderId="2" xfId="51" applyNumberFormat="1" applyProtection="1">
      <alignment horizontal="left"/>
      <protection/>
    </xf>
    <xf numFmtId="0" fontId="34" fillId="0" borderId="0" xfId="53">
      <alignment horizontal="left" wrapText="1"/>
      <protection/>
    </xf>
    <xf numFmtId="49" fontId="34" fillId="36" borderId="2" xfId="49" applyFill="1" applyProtection="1">
      <alignment horizontal="left" vertical="top" wrapText="1"/>
      <protection/>
    </xf>
    <xf numFmtId="49" fontId="34" fillId="36" borderId="2" xfId="55" applyFill="1" applyProtection="1">
      <alignment horizontal="center" vertical="top" wrapText="1"/>
      <protection/>
    </xf>
    <xf numFmtId="49" fontId="36" fillId="8" borderId="2" xfId="48" applyFill="1" applyProtection="1">
      <alignment horizontal="left" vertical="top" wrapText="1"/>
      <protection/>
    </xf>
    <xf numFmtId="49" fontId="34" fillId="8" borderId="2" xfId="55" applyFill="1" applyProtection="1">
      <alignment horizontal="center" vertical="top" wrapText="1"/>
      <protection/>
    </xf>
    <xf numFmtId="49" fontId="36" fillId="8" borderId="2" xfId="49" applyFont="1" applyFill="1" applyProtection="1">
      <alignment horizontal="left" vertical="top" wrapText="1"/>
      <protection/>
    </xf>
    <xf numFmtId="4" fontId="36" fillId="8" borderId="2" xfId="58" applyFill="1">
      <alignment horizontal="right" vertical="top" shrinkToFit="1"/>
      <protection/>
    </xf>
    <xf numFmtId="4" fontId="36" fillId="8" borderId="2" xfId="58" applyFill="1" applyAlignment="1">
      <alignment horizontal="center" vertical="top" shrinkToFit="1"/>
      <protection/>
    </xf>
    <xf numFmtId="0" fontId="34" fillId="0" borderId="0" xfId="63" applyNumberFormat="1" applyBorder="1" applyProtection="1">
      <alignment/>
      <protection/>
    </xf>
    <xf numFmtId="0" fontId="36" fillId="0" borderId="15" xfId="45" applyNumberFormat="1" applyBorder="1" applyProtection="1">
      <alignment horizontal="center" vertical="center" wrapText="1"/>
      <protection/>
    </xf>
    <xf numFmtId="0" fontId="36" fillId="0" borderId="16" xfId="45" applyBorder="1">
      <alignment horizontal="center" vertical="center" wrapText="1"/>
      <protection/>
    </xf>
    <xf numFmtId="0" fontId="0" fillId="0" borderId="15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49" fontId="34" fillId="0" borderId="2" xfId="55" applyFill="1" applyProtection="1">
      <alignment horizontal="center" vertical="top" wrapText="1"/>
      <protection/>
    </xf>
    <xf numFmtId="0" fontId="0" fillId="0" borderId="4" xfId="0" applyBorder="1" applyAlignment="1" applyProtection="1">
      <alignment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4" fontId="36" fillId="8" borderId="2" xfId="57" applyNumberFormat="1" applyFont="1" applyFill="1" applyAlignment="1" applyProtection="1">
      <alignment horizontal="center" vertical="center" shrinkToFit="1"/>
      <protection/>
    </xf>
    <xf numFmtId="4" fontId="36" fillId="8" borderId="2" xfId="55" applyNumberFormat="1" applyFont="1" applyFill="1" applyAlignment="1" applyProtection="1">
      <alignment horizontal="center" vertical="center" wrapText="1"/>
      <protection/>
    </xf>
    <xf numFmtId="4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34" fillId="36" borderId="2" xfId="57" applyNumberFormat="1" applyFont="1" applyFill="1" applyAlignment="1" applyProtection="1">
      <alignment horizontal="center" vertical="center" shrinkToFit="1"/>
      <protection/>
    </xf>
    <xf numFmtId="4" fontId="34" fillId="36" borderId="2" xfId="55" applyNumberFormat="1" applyFill="1" applyAlignment="1" applyProtection="1">
      <alignment horizontal="center" vertical="center" wrapText="1"/>
      <protection/>
    </xf>
    <xf numFmtId="4" fontId="0" fillId="36" borderId="2" xfId="0" applyNumberFormat="1" applyFill="1" applyBorder="1" applyAlignment="1" applyProtection="1">
      <alignment horizontal="center" vertical="center" wrapText="1"/>
      <protection locked="0"/>
    </xf>
    <xf numFmtId="4" fontId="34" fillId="0" borderId="2" xfId="57" applyNumberFormat="1" applyFont="1" applyFill="1" applyAlignment="1" applyProtection="1">
      <alignment horizontal="center" vertical="center" shrinkToFit="1"/>
      <protection/>
    </xf>
    <xf numFmtId="4" fontId="34" fillId="0" borderId="2" xfId="55" applyNumberFormat="1" applyFill="1" applyAlignment="1" applyProtection="1">
      <alignment horizontal="center" vertical="center" wrapText="1"/>
      <protection/>
    </xf>
    <xf numFmtId="4" fontId="0" fillId="0" borderId="2" xfId="0" applyNumberFormat="1" applyFill="1" applyBorder="1" applyAlignment="1" applyProtection="1">
      <alignment horizontal="center" vertical="center" wrapText="1"/>
      <protection locked="0"/>
    </xf>
    <xf numFmtId="4" fontId="36" fillId="8" borderId="2" xfId="58" applyNumberFormat="1" applyFont="1" applyFill="1" applyAlignment="1">
      <alignment horizontal="center" vertical="center" shrinkToFit="1"/>
      <protection/>
    </xf>
    <xf numFmtId="4" fontId="0" fillId="0" borderId="2" xfId="0" applyNumberFormat="1" applyBorder="1" applyAlignment="1" applyProtection="1">
      <alignment horizontal="center" vertical="center" wrapText="1"/>
      <protection locked="0"/>
    </xf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6" fillId="36" borderId="2" xfId="58" applyNumberFormat="1" applyFont="1" applyFill="1" applyAlignment="1" applyProtection="1">
      <alignment horizontal="center" vertical="center" shrinkToFit="1"/>
      <protection/>
    </xf>
    <xf numFmtId="4" fontId="36" fillId="0" borderId="2" xfId="51" applyNumberFormat="1" applyFont="1" applyAlignment="1" applyProtection="1">
      <alignment horizontal="center" vertical="center"/>
      <protection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  <xf numFmtId="0" fontId="34" fillId="0" borderId="0" xfId="39" applyNumberFormat="1" applyFont="1" applyAlignment="1" applyProtection="1">
      <alignment horizontal="right" vertical="top" wrapText="1"/>
      <protection/>
    </xf>
    <xf numFmtId="0" fontId="34" fillId="0" borderId="0" xfId="39" applyFont="1" applyAlignment="1">
      <alignment horizontal="right" vertical="top" wrapText="1"/>
      <protection/>
    </xf>
    <xf numFmtId="0" fontId="54" fillId="0" borderId="0" xfId="40" applyNumberFormat="1" applyFont="1" applyAlignment="1" applyProtection="1">
      <alignment horizontal="center" wrapText="1"/>
      <protection/>
    </xf>
    <xf numFmtId="0" fontId="54" fillId="0" borderId="0" xfId="40" applyFont="1" applyAlignment="1">
      <alignment horizontal="center" wrapText="1"/>
      <protection/>
    </xf>
    <xf numFmtId="0" fontId="34" fillId="0" borderId="0" xfId="42" applyNumberFormat="1" applyProtection="1">
      <alignment wrapText="1"/>
      <protection/>
    </xf>
    <xf numFmtId="0" fontId="34" fillId="0" borderId="0" xfId="42">
      <alignment wrapText="1"/>
      <protection/>
    </xf>
    <xf numFmtId="0" fontId="34" fillId="0" borderId="0" xfId="43" applyNumberFormat="1" applyProtection="1">
      <alignment horizontal="right"/>
      <protection/>
    </xf>
    <xf numFmtId="0" fontId="34" fillId="0" borderId="0" xfId="43">
      <alignment horizontal="right"/>
      <protection/>
    </xf>
    <xf numFmtId="0" fontId="34" fillId="0" borderId="4" xfId="63" applyNumberFormat="1" applyBorder="1" applyProtection="1">
      <alignment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tabSelected="1" zoomScaleSheetLayoutView="100" workbookViewId="0" topLeftCell="A175">
      <selection activeCell="A194" sqref="A194"/>
    </sheetView>
  </sheetViews>
  <sheetFormatPr defaultColWidth="9.140625" defaultRowHeight="15" outlineLevelRow="7"/>
  <cols>
    <col min="1" max="1" width="61.421875" style="1" customWidth="1"/>
    <col min="2" max="2" width="7.140625" style="1" customWidth="1"/>
    <col min="3" max="3" width="9.57421875" style="1" customWidth="1"/>
    <col min="4" max="4" width="11.28125" style="1" customWidth="1"/>
    <col min="5" max="5" width="10.140625" style="1" customWidth="1"/>
    <col min="6" max="6" width="11.7109375" style="1" customWidth="1"/>
    <col min="7" max="7" width="13.421875" style="1" customWidth="1"/>
    <col min="8" max="8" width="14.8515625" style="24" customWidth="1"/>
    <col min="9" max="9" width="0.9921875" style="1" customWidth="1"/>
    <col min="10" max="16384" width="9.140625" style="1" customWidth="1"/>
  </cols>
  <sheetData>
    <row r="1" spans="1:8" ht="15">
      <c r="A1" s="46" t="s">
        <v>252</v>
      </c>
      <c r="B1" s="46"/>
      <c r="C1" s="46"/>
      <c r="D1" s="46"/>
      <c r="E1" s="46"/>
      <c r="F1" s="46"/>
      <c r="G1" s="46"/>
      <c r="H1" s="46"/>
    </row>
    <row r="2" spans="1:8" ht="15">
      <c r="A2" s="46" t="s">
        <v>185</v>
      </c>
      <c r="B2" s="46"/>
      <c r="C2" s="46"/>
      <c r="D2" s="46"/>
      <c r="E2" s="46"/>
      <c r="F2" s="46"/>
      <c r="G2" s="46"/>
      <c r="H2" s="46"/>
    </row>
    <row r="3" spans="1:9" ht="15">
      <c r="A3" s="49" t="s">
        <v>247</v>
      </c>
      <c r="B3" s="50"/>
      <c r="C3" s="50"/>
      <c r="D3" s="50"/>
      <c r="E3" s="50"/>
      <c r="F3" s="50"/>
      <c r="G3" s="50"/>
      <c r="H3" s="50"/>
      <c r="I3" s="2"/>
    </row>
    <row r="4" spans="1:9" ht="47.25" customHeight="1">
      <c r="A4" s="51" t="s">
        <v>251</v>
      </c>
      <c r="B4" s="52"/>
      <c r="C4" s="52"/>
      <c r="D4" s="52"/>
      <c r="E4" s="52"/>
      <c r="F4" s="52"/>
      <c r="G4" s="52"/>
      <c r="H4" s="52"/>
      <c r="I4" s="3"/>
    </row>
    <row r="5" spans="1:9" ht="7.5" customHeight="1">
      <c r="A5" s="53"/>
      <c r="B5" s="54"/>
      <c r="C5" s="54"/>
      <c r="D5" s="54"/>
      <c r="E5" s="54"/>
      <c r="F5" s="54"/>
      <c r="G5" s="54"/>
      <c r="H5" s="54"/>
      <c r="I5" s="4"/>
    </row>
    <row r="6" spans="1:9" ht="12.75" customHeight="1">
      <c r="A6" s="55" t="s">
        <v>0</v>
      </c>
      <c r="B6" s="56"/>
      <c r="C6" s="56"/>
      <c r="D6" s="56"/>
      <c r="E6" s="56"/>
      <c r="F6" s="56"/>
      <c r="G6" s="56"/>
      <c r="H6" s="56"/>
      <c r="I6" s="5"/>
    </row>
    <row r="7" spans="1:9" ht="15.75" customHeight="1">
      <c r="A7" s="47" t="s">
        <v>1</v>
      </c>
      <c r="B7" s="47" t="s">
        <v>2</v>
      </c>
      <c r="C7" s="47" t="s">
        <v>3</v>
      </c>
      <c r="D7" s="47" t="s">
        <v>4</v>
      </c>
      <c r="E7" s="47" t="s">
        <v>5</v>
      </c>
      <c r="F7" s="47" t="s">
        <v>208</v>
      </c>
      <c r="G7" s="20"/>
      <c r="H7" s="22"/>
      <c r="I7" s="6"/>
    </row>
    <row r="8" spans="1:9" ht="61.5" customHeight="1">
      <c r="A8" s="48"/>
      <c r="B8" s="48"/>
      <c r="C8" s="48"/>
      <c r="D8" s="48"/>
      <c r="E8" s="48"/>
      <c r="F8" s="48"/>
      <c r="G8" s="21" t="s">
        <v>248</v>
      </c>
      <c r="H8" s="26" t="s">
        <v>249</v>
      </c>
      <c r="I8" s="6"/>
    </row>
    <row r="9" spans="1:9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23">
        <v>8</v>
      </c>
      <c r="I9" s="6"/>
    </row>
    <row r="10" spans="1:9" ht="15" outlineLevel="1">
      <c r="A10" s="14" t="s">
        <v>189</v>
      </c>
      <c r="B10" s="15" t="s">
        <v>6</v>
      </c>
      <c r="C10" s="15" t="s">
        <v>7</v>
      </c>
      <c r="D10" s="15"/>
      <c r="E10" s="15"/>
      <c r="F10" s="31">
        <f>F11+F18+F31+F36+F42</f>
        <v>12229194.86</v>
      </c>
      <c r="G10" s="32">
        <f>G11+G18+G31+G36+G42</f>
        <v>10567394.210000003</v>
      </c>
      <c r="H10" s="33">
        <f>G10/F10*100</f>
        <v>86.41120148117423</v>
      </c>
      <c r="I10" s="6"/>
    </row>
    <row r="11" spans="1:9" ht="38.25" outlineLevel="2">
      <c r="A11" s="12" t="s">
        <v>8</v>
      </c>
      <c r="B11" s="13" t="s">
        <v>6</v>
      </c>
      <c r="C11" s="13" t="s">
        <v>9</v>
      </c>
      <c r="D11" s="13"/>
      <c r="E11" s="13"/>
      <c r="F11" s="34">
        <f aca="true" t="shared" si="0" ref="F11:H15">F12</f>
        <v>320000</v>
      </c>
      <c r="G11" s="35">
        <f t="shared" si="0"/>
        <v>299134.13</v>
      </c>
      <c r="H11" s="36">
        <f>G11/F11*100</f>
        <v>93.479415625</v>
      </c>
      <c r="I11" s="6"/>
    </row>
    <row r="12" spans="1:9" ht="25.5" outlineLevel="3">
      <c r="A12" s="12" t="s">
        <v>194</v>
      </c>
      <c r="B12" s="13" t="s">
        <v>6</v>
      </c>
      <c r="C12" s="13" t="s">
        <v>9</v>
      </c>
      <c r="D12" s="13" t="s">
        <v>11</v>
      </c>
      <c r="E12" s="13"/>
      <c r="F12" s="37">
        <f t="shared" si="0"/>
        <v>320000</v>
      </c>
      <c r="G12" s="38">
        <f t="shared" si="0"/>
        <v>299134.13</v>
      </c>
      <c r="H12" s="39">
        <f t="shared" si="0"/>
        <v>93.39687658227848</v>
      </c>
      <c r="I12" s="6"/>
    </row>
    <row r="13" spans="1:9" ht="38.25" outlineLevel="5">
      <c r="A13" s="12" t="s">
        <v>12</v>
      </c>
      <c r="B13" s="13" t="s">
        <v>6</v>
      </c>
      <c r="C13" s="13" t="s">
        <v>9</v>
      </c>
      <c r="D13" s="13" t="s">
        <v>13</v>
      </c>
      <c r="E13" s="13"/>
      <c r="F13" s="37">
        <f t="shared" si="0"/>
        <v>320000</v>
      </c>
      <c r="G13" s="38">
        <f t="shared" si="0"/>
        <v>299134.13</v>
      </c>
      <c r="H13" s="39">
        <f t="shared" si="0"/>
        <v>93.39687658227848</v>
      </c>
      <c r="I13" s="6"/>
    </row>
    <row r="14" spans="1:9" ht="25.5" outlineLevel="6">
      <c r="A14" s="12" t="s">
        <v>14</v>
      </c>
      <c r="B14" s="13" t="s">
        <v>6</v>
      </c>
      <c r="C14" s="13" t="s">
        <v>9</v>
      </c>
      <c r="D14" s="13" t="s">
        <v>15</v>
      </c>
      <c r="E14" s="13"/>
      <c r="F14" s="37">
        <f>F16+F17</f>
        <v>320000</v>
      </c>
      <c r="G14" s="38">
        <f>G15+G17</f>
        <v>299134.13</v>
      </c>
      <c r="H14" s="39">
        <f t="shared" si="0"/>
        <v>93.39687658227848</v>
      </c>
      <c r="I14" s="6"/>
    </row>
    <row r="15" spans="1:9" ht="51" outlineLevel="7">
      <c r="A15" s="12" t="s">
        <v>16</v>
      </c>
      <c r="B15" s="13" t="s">
        <v>6</v>
      </c>
      <c r="C15" s="13" t="s">
        <v>9</v>
      </c>
      <c r="D15" s="13" t="s">
        <v>15</v>
      </c>
      <c r="E15" s="13" t="s">
        <v>17</v>
      </c>
      <c r="F15" s="37">
        <f t="shared" si="0"/>
        <v>316000</v>
      </c>
      <c r="G15" s="38">
        <f t="shared" si="0"/>
        <v>295134.13</v>
      </c>
      <c r="H15" s="39">
        <f t="shared" si="0"/>
        <v>93.39687658227848</v>
      </c>
      <c r="I15" s="6"/>
    </row>
    <row r="16" spans="1:9" ht="25.5" outlineLevel="7">
      <c r="A16" s="12" t="s">
        <v>18</v>
      </c>
      <c r="B16" s="13" t="s">
        <v>6</v>
      </c>
      <c r="C16" s="13" t="s">
        <v>9</v>
      </c>
      <c r="D16" s="13" t="s">
        <v>15</v>
      </c>
      <c r="E16" s="13" t="s">
        <v>19</v>
      </c>
      <c r="F16" s="37">
        <v>316000</v>
      </c>
      <c r="G16" s="38">
        <v>295134.13</v>
      </c>
      <c r="H16" s="39">
        <f>G16/F16*100</f>
        <v>93.39687658227848</v>
      </c>
      <c r="I16" s="6"/>
    </row>
    <row r="17" spans="1:9" ht="15" outlineLevel="7">
      <c r="A17" s="12" t="s">
        <v>250</v>
      </c>
      <c r="B17" s="13" t="s">
        <v>6</v>
      </c>
      <c r="C17" s="13" t="s">
        <v>9</v>
      </c>
      <c r="D17" s="13" t="s">
        <v>15</v>
      </c>
      <c r="E17" s="13" t="s">
        <v>232</v>
      </c>
      <c r="F17" s="37">
        <v>4000</v>
      </c>
      <c r="G17" s="38">
        <v>4000</v>
      </c>
      <c r="H17" s="39">
        <f>G17/F17*100</f>
        <v>100</v>
      </c>
      <c r="I17" s="6"/>
    </row>
    <row r="18" spans="1:9" ht="38.25" outlineLevel="2">
      <c r="A18" s="12" t="s">
        <v>20</v>
      </c>
      <c r="B18" s="13" t="s">
        <v>6</v>
      </c>
      <c r="C18" s="13" t="s">
        <v>21</v>
      </c>
      <c r="D18" s="13"/>
      <c r="E18" s="13"/>
      <c r="F18" s="34">
        <f aca="true" t="shared" si="1" ref="F18:H19">F19</f>
        <v>9691994.86</v>
      </c>
      <c r="G18" s="35">
        <f t="shared" si="1"/>
        <v>8450272.580000002</v>
      </c>
      <c r="H18" s="36">
        <f t="shared" si="1"/>
        <v>87.18816613156977</v>
      </c>
      <c r="I18" s="6"/>
    </row>
    <row r="19" spans="1:9" ht="38.25" outlineLevel="3">
      <c r="A19" s="12" t="s">
        <v>10</v>
      </c>
      <c r="B19" s="13" t="s">
        <v>6</v>
      </c>
      <c r="C19" s="13" t="s">
        <v>21</v>
      </c>
      <c r="D19" s="13" t="s">
        <v>11</v>
      </c>
      <c r="E19" s="13"/>
      <c r="F19" s="37">
        <f t="shared" si="1"/>
        <v>9691994.86</v>
      </c>
      <c r="G19" s="38">
        <f t="shared" si="1"/>
        <v>8450272.580000002</v>
      </c>
      <c r="H19" s="39">
        <f t="shared" si="1"/>
        <v>87.18816613156977</v>
      </c>
      <c r="I19" s="6"/>
    </row>
    <row r="20" spans="1:9" ht="25.5" outlineLevel="5">
      <c r="A20" s="12" t="s">
        <v>22</v>
      </c>
      <c r="B20" s="13" t="s">
        <v>6</v>
      </c>
      <c r="C20" s="13" t="s">
        <v>21</v>
      </c>
      <c r="D20" s="13" t="s">
        <v>23</v>
      </c>
      <c r="E20" s="13"/>
      <c r="F20" s="37">
        <f>F21+F24</f>
        <v>9691994.86</v>
      </c>
      <c r="G20" s="38">
        <f>G21+G24</f>
        <v>8450272.580000002</v>
      </c>
      <c r="H20" s="39">
        <f>G20/F20*100</f>
        <v>87.18816613156977</v>
      </c>
      <c r="I20" s="6"/>
    </row>
    <row r="21" spans="1:9" ht="25.5" outlineLevel="6">
      <c r="A21" s="12" t="s">
        <v>24</v>
      </c>
      <c r="B21" s="13" t="s">
        <v>6</v>
      </c>
      <c r="C21" s="13" t="s">
        <v>21</v>
      </c>
      <c r="D21" s="13" t="s">
        <v>25</v>
      </c>
      <c r="E21" s="13"/>
      <c r="F21" s="37">
        <f aca="true" t="shared" si="2" ref="F21:H22">F22</f>
        <v>1377901.86</v>
      </c>
      <c r="G21" s="38">
        <f t="shared" si="2"/>
        <v>1254281.55</v>
      </c>
      <c r="H21" s="39">
        <f t="shared" si="2"/>
        <v>91.02836612761377</v>
      </c>
      <c r="I21" s="6"/>
    </row>
    <row r="22" spans="1:9" ht="51" outlineLevel="7">
      <c r="A22" s="12" t="s">
        <v>16</v>
      </c>
      <c r="B22" s="13" t="s">
        <v>6</v>
      </c>
      <c r="C22" s="13" t="s">
        <v>21</v>
      </c>
      <c r="D22" s="13" t="s">
        <v>25</v>
      </c>
      <c r="E22" s="13" t="s">
        <v>17</v>
      </c>
      <c r="F22" s="37">
        <f t="shared" si="2"/>
        <v>1377901.86</v>
      </c>
      <c r="G22" s="38">
        <f t="shared" si="2"/>
        <v>1254281.55</v>
      </c>
      <c r="H22" s="39">
        <f t="shared" si="2"/>
        <v>91.02836612761377</v>
      </c>
      <c r="I22" s="6"/>
    </row>
    <row r="23" spans="1:9" ht="25.5" outlineLevel="7">
      <c r="A23" s="12" t="s">
        <v>18</v>
      </c>
      <c r="B23" s="13" t="s">
        <v>6</v>
      </c>
      <c r="C23" s="13" t="s">
        <v>21</v>
      </c>
      <c r="D23" s="13" t="s">
        <v>25</v>
      </c>
      <c r="E23" s="13" t="s">
        <v>19</v>
      </c>
      <c r="F23" s="37">
        <v>1377901.86</v>
      </c>
      <c r="G23" s="38">
        <v>1254281.55</v>
      </c>
      <c r="H23" s="39">
        <f>G23/F23*100</f>
        <v>91.02836612761377</v>
      </c>
      <c r="I23" s="6"/>
    </row>
    <row r="24" spans="1:9" ht="15" outlineLevel="6">
      <c r="A24" s="12" t="s">
        <v>26</v>
      </c>
      <c r="B24" s="13" t="s">
        <v>6</v>
      </c>
      <c r="C24" s="13" t="s">
        <v>21</v>
      </c>
      <c r="D24" s="13" t="s">
        <v>27</v>
      </c>
      <c r="E24" s="13"/>
      <c r="F24" s="34">
        <f>F25+F27+F29+F30</f>
        <v>8314093</v>
      </c>
      <c r="G24" s="35">
        <f>G25+G27+G29+G30</f>
        <v>7195991.030000001</v>
      </c>
      <c r="H24" s="36">
        <f>G24/F24*100</f>
        <v>86.55172644809242</v>
      </c>
      <c r="I24" s="6"/>
    </row>
    <row r="25" spans="1:9" ht="51" outlineLevel="7">
      <c r="A25" s="12" t="s">
        <v>16</v>
      </c>
      <c r="B25" s="27" t="s">
        <v>6</v>
      </c>
      <c r="C25" s="27" t="s">
        <v>21</v>
      </c>
      <c r="D25" s="27" t="s">
        <v>27</v>
      </c>
      <c r="E25" s="27" t="s">
        <v>17</v>
      </c>
      <c r="F25" s="37">
        <f>F26</f>
        <v>6250500</v>
      </c>
      <c r="G25" s="38">
        <f>G26</f>
        <v>5524364.78</v>
      </c>
      <c r="H25" s="39">
        <f>H26</f>
        <v>88.3827658587313</v>
      </c>
      <c r="I25" s="6"/>
    </row>
    <row r="26" spans="1:9" ht="25.5" outlineLevel="7">
      <c r="A26" s="12" t="s">
        <v>18</v>
      </c>
      <c r="B26" s="27" t="s">
        <v>6</v>
      </c>
      <c r="C26" s="27" t="s">
        <v>21</v>
      </c>
      <c r="D26" s="27" t="s">
        <v>27</v>
      </c>
      <c r="E26" s="27" t="s">
        <v>19</v>
      </c>
      <c r="F26" s="37">
        <v>6250500</v>
      </c>
      <c r="G26" s="38">
        <v>5524364.78</v>
      </c>
      <c r="H26" s="39">
        <f>G26/F26*100</f>
        <v>88.3827658587313</v>
      </c>
      <c r="I26" s="6"/>
    </row>
    <row r="27" spans="1:9" ht="25.5" outlineLevel="7">
      <c r="A27" s="12" t="s">
        <v>28</v>
      </c>
      <c r="B27" s="27" t="s">
        <v>6</v>
      </c>
      <c r="C27" s="27" t="s">
        <v>21</v>
      </c>
      <c r="D27" s="27" t="s">
        <v>27</v>
      </c>
      <c r="E27" s="27" t="s">
        <v>29</v>
      </c>
      <c r="F27" s="37">
        <f>F28</f>
        <v>2031593</v>
      </c>
      <c r="G27" s="38">
        <f>G28</f>
        <v>1648721.02</v>
      </c>
      <c r="H27" s="39">
        <f>H28</f>
        <v>81.15410025531689</v>
      </c>
      <c r="I27" s="6"/>
    </row>
    <row r="28" spans="1:9" ht="25.5" outlineLevel="7">
      <c r="A28" s="12" t="s">
        <v>30</v>
      </c>
      <c r="B28" s="27" t="s">
        <v>6</v>
      </c>
      <c r="C28" s="27" t="s">
        <v>21</v>
      </c>
      <c r="D28" s="27" t="s">
        <v>27</v>
      </c>
      <c r="E28" s="27" t="s">
        <v>31</v>
      </c>
      <c r="F28" s="37">
        <v>2031593</v>
      </c>
      <c r="G28" s="38">
        <v>1648721.02</v>
      </c>
      <c r="H28" s="39">
        <f>G28/F28*100</f>
        <v>81.15410025531689</v>
      </c>
      <c r="I28" s="6"/>
    </row>
    <row r="29" spans="1:9" ht="25.5" outlineLevel="7">
      <c r="A29" s="12" t="s">
        <v>228</v>
      </c>
      <c r="B29" s="27" t="s">
        <v>6</v>
      </c>
      <c r="C29" s="27" t="s">
        <v>21</v>
      </c>
      <c r="D29" s="27" t="s">
        <v>27</v>
      </c>
      <c r="E29" s="27" t="s">
        <v>229</v>
      </c>
      <c r="F29" s="37">
        <v>400</v>
      </c>
      <c r="G29" s="38">
        <v>0</v>
      </c>
      <c r="H29" s="39">
        <v>0</v>
      </c>
      <c r="I29" s="6"/>
    </row>
    <row r="30" spans="1:9" ht="15" outlineLevel="7">
      <c r="A30" s="12" t="s">
        <v>230</v>
      </c>
      <c r="B30" s="27" t="s">
        <v>6</v>
      </c>
      <c r="C30" s="27" t="s">
        <v>21</v>
      </c>
      <c r="D30" s="27" t="s">
        <v>27</v>
      </c>
      <c r="E30" s="27" t="s">
        <v>232</v>
      </c>
      <c r="F30" s="37">
        <v>31600</v>
      </c>
      <c r="G30" s="38">
        <v>22905.23</v>
      </c>
      <c r="H30" s="39">
        <f>G30/F30*100</f>
        <v>72.48490506329114</v>
      </c>
      <c r="I30" s="6"/>
    </row>
    <row r="31" spans="1:9" ht="15" outlineLevel="7">
      <c r="A31" s="12" t="s">
        <v>236</v>
      </c>
      <c r="B31" s="13" t="s">
        <v>6</v>
      </c>
      <c r="C31" s="13" t="s">
        <v>237</v>
      </c>
      <c r="D31" s="13"/>
      <c r="E31" s="13"/>
      <c r="F31" s="34">
        <f>F32</f>
        <v>15000</v>
      </c>
      <c r="G31" s="35">
        <v>15000</v>
      </c>
      <c r="H31" s="36">
        <f>H32</f>
        <v>100</v>
      </c>
      <c r="I31" s="6"/>
    </row>
    <row r="32" spans="1:9" ht="25.5" customHeight="1" outlineLevel="7">
      <c r="A32" s="12" t="s">
        <v>239</v>
      </c>
      <c r="B32" s="27" t="s">
        <v>6</v>
      </c>
      <c r="C32" s="27" t="s">
        <v>237</v>
      </c>
      <c r="D32" s="27" t="s">
        <v>238</v>
      </c>
      <c r="E32" s="27"/>
      <c r="F32" s="37">
        <f>F33</f>
        <v>15000</v>
      </c>
      <c r="G32" s="38">
        <v>15000</v>
      </c>
      <c r="H32" s="39">
        <f>H33</f>
        <v>100</v>
      </c>
      <c r="I32" s="6"/>
    </row>
    <row r="33" spans="1:9" ht="15" outlineLevel="7">
      <c r="A33" s="12" t="s">
        <v>240</v>
      </c>
      <c r="B33" s="27" t="s">
        <v>6</v>
      </c>
      <c r="C33" s="27" t="s">
        <v>237</v>
      </c>
      <c r="D33" s="27" t="s">
        <v>241</v>
      </c>
      <c r="E33" s="27"/>
      <c r="F33" s="37">
        <f>F34</f>
        <v>15000</v>
      </c>
      <c r="G33" s="38">
        <f>G35</f>
        <v>15000</v>
      </c>
      <c r="H33" s="39">
        <f>H34</f>
        <v>100</v>
      </c>
      <c r="I33" s="6"/>
    </row>
    <row r="34" spans="1:9" ht="15" outlineLevel="7">
      <c r="A34" s="12" t="s">
        <v>243</v>
      </c>
      <c r="B34" s="27" t="s">
        <v>6</v>
      </c>
      <c r="C34" s="27" t="s">
        <v>237</v>
      </c>
      <c r="D34" s="27" t="s">
        <v>242</v>
      </c>
      <c r="E34" s="27"/>
      <c r="F34" s="37">
        <f>F35</f>
        <v>15000</v>
      </c>
      <c r="G34" s="38">
        <v>15000</v>
      </c>
      <c r="H34" s="39">
        <f>H35</f>
        <v>100</v>
      </c>
      <c r="I34" s="6"/>
    </row>
    <row r="35" spans="1:9" ht="30" customHeight="1" outlineLevel="7">
      <c r="A35" s="12" t="s">
        <v>244</v>
      </c>
      <c r="B35" s="27" t="s">
        <v>6</v>
      </c>
      <c r="C35" s="27" t="s">
        <v>237</v>
      </c>
      <c r="D35" s="27" t="s">
        <v>242</v>
      </c>
      <c r="E35" s="27" t="s">
        <v>31</v>
      </c>
      <c r="F35" s="37">
        <v>15000</v>
      </c>
      <c r="G35" s="38">
        <v>15000</v>
      </c>
      <c r="H35" s="39">
        <f>G35/F35*100</f>
        <v>100</v>
      </c>
      <c r="I35" s="6"/>
    </row>
    <row r="36" spans="1:9" ht="15" outlineLevel="7">
      <c r="A36" s="12" t="s">
        <v>32</v>
      </c>
      <c r="B36" s="13" t="s">
        <v>6</v>
      </c>
      <c r="C36" s="13" t="s">
        <v>33</v>
      </c>
      <c r="D36" s="13"/>
      <c r="E36" s="13"/>
      <c r="F36" s="34">
        <f>F37</f>
        <v>10000</v>
      </c>
      <c r="G36" s="35" t="s">
        <v>234</v>
      </c>
      <c r="H36" s="36">
        <f>H37</f>
        <v>0</v>
      </c>
      <c r="I36" s="6"/>
    </row>
    <row r="37" spans="1:9" ht="38.25" outlineLevel="7">
      <c r="A37" s="12" t="s">
        <v>10</v>
      </c>
      <c r="B37" s="27" t="s">
        <v>6</v>
      </c>
      <c r="C37" s="27" t="s">
        <v>33</v>
      </c>
      <c r="D37" s="27" t="s">
        <v>11</v>
      </c>
      <c r="E37" s="27"/>
      <c r="F37" s="37">
        <f>F38</f>
        <v>10000</v>
      </c>
      <c r="G37" s="38" t="s">
        <v>234</v>
      </c>
      <c r="H37" s="39">
        <f>H38</f>
        <v>0</v>
      </c>
      <c r="I37" s="6"/>
    </row>
    <row r="38" spans="1:9" ht="15" outlineLevel="7">
      <c r="A38" s="12" t="s">
        <v>34</v>
      </c>
      <c r="B38" s="27" t="s">
        <v>6</v>
      </c>
      <c r="C38" s="27" t="s">
        <v>33</v>
      </c>
      <c r="D38" s="27" t="s">
        <v>35</v>
      </c>
      <c r="E38" s="27"/>
      <c r="F38" s="37">
        <f>F39</f>
        <v>10000</v>
      </c>
      <c r="G38" s="38" t="s">
        <v>234</v>
      </c>
      <c r="H38" s="39">
        <f>H39</f>
        <v>0</v>
      </c>
      <c r="I38" s="6"/>
    </row>
    <row r="39" spans="1:9" ht="15" outlineLevel="7">
      <c r="A39" s="12" t="s">
        <v>36</v>
      </c>
      <c r="B39" s="27" t="s">
        <v>6</v>
      </c>
      <c r="C39" s="27" t="s">
        <v>33</v>
      </c>
      <c r="D39" s="27" t="s">
        <v>37</v>
      </c>
      <c r="E39" s="27"/>
      <c r="F39" s="37">
        <f>F40</f>
        <v>10000</v>
      </c>
      <c r="G39" s="38" t="s">
        <v>234</v>
      </c>
      <c r="H39" s="39">
        <f>H40</f>
        <v>0</v>
      </c>
      <c r="I39" s="6"/>
    </row>
    <row r="40" spans="1:9" ht="15" outlineLevel="2">
      <c r="A40" s="12" t="s">
        <v>38</v>
      </c>
      <c r="B40" s="27" t="s">
        <v>6</v>
      </c>
      <c r="C40" s="27" t="s">
        <v>33</v>
      </c>
      <c r="D40" s="27" t="s">
        <v>37</v>
      </c>
      <c r="E40" s="27" t="s">
        <v>39</v>
      </c>
      <c r="F40" s="37">
        <f>F41</f>
        <v>10000</v>
      </c>
      <c r="G40" s="38" t="s">
        <v>234</v>
      </c>
      <c r="H40" s="39">
        <f>H41</f>
        <v>0</v>
      </c>
      <c r="I40" s="6"/>
    </row>
    <row r="41" spans="1:9" ht="15" outlineLevel="3">
      <c r="A41" s="12" t="s">
        <v>40</v>
      </c>
      <c r="B41" s="27" t="s">
        <v>6</v>
      </c>
      <c r="C41" s="27" t="s">
        <v>33</v>
      </c>
      <c r="D41" s="27" t="s">
        <v>37</v>
      </c>
      <c r="E41" s="27" t="s">
        <v>41</v>
      </c>
      <c r="F41" s="37">
        <v>10000</v>
      </c>
      <c r="G41" s="38" t="s">
        <v>234</v>
      </c>
      <c r="H41" s="39">
        <f>G41/F41*100</f>
        <v>0</v>
      </c>
      <c r="I41" s="6"/>
    </row>
    <row r="42" spans="1:9" ht="15" outlineLevel="5">
      <c r="A42" s="12" t="s">
        <v>42</v>
      </c>
      <c r="B42" s="13" t="s">
        <v>6</v>
      </c>
      <c r="C42" s="13" t="s">
        <v>43</v>
      </c>
      <c r="D42" s="13"/>
      <c r="E42" s="13"/>
      <c r="F42" s="34">
        <f>F43</f>
        <v>2192200</v>
      </c>
      <c r="G42" s="35">
        <f>G43</f>
        <v>1802987.5</v>
      </c>
      <c r="H42" s="36">
        <f>H43</f>
        <v>82.24557522123894</v>
      </c>
      <c r="I42" s="6"/>
    </row>
    <row r="43" spans="1:9" ht="38.25" outlineLevel="6">
      <c r="A43" s="12" t="s">
        <v>10</v>
      </c>
      <c r="B43" s="27" t="s">
        <v>6</v>
      </c>
      <c r="C43" s="27" t="s">
        <v>43</v>
      </c>
      <c r="D43" s="27" t="s">
        <v>11</v>
      </c>
      <c r="E43" s="27"/>
      <c r="F43" s="37">
        <f>F44+F49</f>
        <v>2192200</v>
      </c>
      <c r="G43" s="38">
        <f>G44+G49</f>
        <v>1802987.5</v>
      </c>
      <c r="H43" s="39">
        <f>G43/F43*100</f>
        <v>82.24557522123894</v>
      </c>
      <c r="I43" s="6"/>
    </row>
    <row r="44" spans="1:9" ht="25.5" outlineLevel="7">
      <c r="A44" s="12" t="s">
        <v>44</v>
      </c>
      <c r="B44" s="27" t="s">
        <v>6</v>
      </c>
      <c r="C44" s="27" t="s">
        <v>43</v>
      </c>
      <c r="D44" s="27" t="s">
        <v>45</v>
      </c>
      <c r="E44" s="27"/>
      <c r="F44" s="37">
        <f>F45</f>
        <v>1801600</v>
      </c>
      <c r="G44" s="38">
        <f>G45</f>
        <v>1412387.5</v>
      </c>
      <c r="H44" s="39">
        <f>H45</f>
        <v>78.39628663410302</v>
      </c>
      <c r="I44" s="6"/>
    </row>
    <row r="45" spans="1:9" ht="15" outlineLevel="7">
      <c r="A45" s="12" t="s">
        <v>46</v>
      </c>
      <c r="B45" s="27" t="s">
        <v>6</v>
      </c>
      <c r="C45" s="27" t="s">
        <v>43</v>
      </c>
      <c r="D45" s="27" t="s">
        <v>47</v>
      </c>
      <c r="E45" s="27"/>
      <c r="F45" s="37">
        <f>F46+F47+F48</f>
        <v>1801600</v>
      </c>
      <c r="G45" s="38">
        <f>G46+G47+G48</f>
        <v>1412387.5</v>
      </c>
      <c r="H45" s="39">
        <f>G45/F45*100</f>
        <v>78.39628663410302</v>
      </c>
      <c r="I45" s="6"/>
    </row>
    <row r="46" spans="1:9" ht="37.5" customHeight="1" outlineLevel="2">
      <c r="A46" s="12" t="s">
        <v>16</v>
      </c>
      <c r="B46" s="27" t="s">
        <v>6</v>
      </c>
      <c r="C46" s="27" t="s">
        <v>43</v>
      </c>
      <c r="D46" s="27" t="s">
        <v>47</v>
      </c>
      <c r="E46" s="27" t="s">
        <v>17</v>
      </c>
      <c r="F46" s="37">
        <v>591000</v>
      </c>
      <c r="G46" s="38">
        <v>477138.62</v>
      </c>
      <c r="H46" s="39">
        <f>G46/F46*100</f>
        <v>80.73411505922165</v>
      </c>
      <c r="I46" s="6"/>
    </row>
    <row r="47" spans="1:9" ht="25.5" outlineLevel="5">
      <c r="A47" s="12" t="s">
        <v>28</v>
      </c>
      <c r="B47" s="27" t="s">
        <v>6</v>
      </c>
      <c r="C47" s="27" t="s">
        <v>43</v>
      </c>
      <c r="D47" s="27" t="s">
        <v>47</v>
      </c>
      <c r="E47" s="27" t="s">
        <v>29</v>
      </c>
      <c r="F47" s="37">
        <v>730375.69</v>
      </c>
      <c r="G47" s="38">
        <v>501780.57</v>
      </c>
      <c r="H47" s="39">
        <f>G47/F47*100</f>
        <v>68.70170747331419</v>
      </c>
      <c r="I47" s="6"/>
    </row>
    <row r="48" spans="1:9" ht="25.5" outlineLevel="6">
      <c r="A48" s="12" t="s">
        <v>30</v>
      </c>
      <c r="B48" s="27" t="s">
        <v>6</v>
      </c>
      <c r="C48" s="27" t="s">
        <v>43</v>
      </c>
      <c r="D48" s="27" t="s">
        <v>47</v>
      </c>
      <c r="E48" s="27" t="s">
        <v>39</v>
      </c>
      <c r="F48" s="37">
        <v>480224.31</v>
      </c>
      <c r="G48" s="38">
        <v>433468.31</v>
      </c>
      <c r="H48" s="39">
        <f>G48/F48*100</f>
        <v>90.26371655362469</v>
      </c>
      <c r="I48" s="6"/>
    </row>
    <row r="49" spans="1:9" ht="25.5" outlineLevel="6">
      <c r="A49" s="12" t="s">
        <v>224</v>
      </c>
      <c r="B49" s="27" t="s">
        <v>6</v>
      </c>
      <c r="C49" s="27" t="s">
        <v>43</v>
      </c>
      <c r="D49" s="27" t="s">
        <v>225</v>
      </c>
      <c r="E49" s="27"/>
      <c r="F49" s="37">
        <f>F50</f>
        <v>390600</v>
      </c>
      <c r="G49" s="38" t="s">
        <v>235</v>
      </c>
      <c r="H49" s="39">
        <f>H50</f>
        <v>100</v>
      </c>
      <c r="I49" s="6"/>
    </row>
    <row r="50" spans="1:9" ht="25.5" outlineLevel="6">
      <c r="A50" s="12" t="s">
        <v>226</v>
      </c>
      <c r="B50" s="27" t="s">
        <v>6</v>
      </c>
      <c r="C50" s="27" t="s">
        <v>43</v>
      </c>
      <c r="D50" s="27" t="s">
        <v>227</v>
      </c>
      <c r="E50" s="27" t="s">
        <v>19</v>
      </c>
      <c r="F50" s="37">
        <v>390600</v>
      </c>
      <c r="G50" s="38" t="s">
        <v>235</v>
      </c>
      <c r="H50" s="39">
        <f>G50/F50*100</f>
        <v>100</v>
      </c>
      <c r="I50" s="6"/>
    </row>
    <row r="51" spans="1:9" ht="15" outlineLevel="7">
      <c r="A51" s="16" t="s">
        <v>48</v>
      </c>
      <c r="B51" s="15" t="s">
        <v>6</v>
      </c>
      <c r="C51" s="15" t="s">
        <v>49</v>
      </c>
      <c r="D51" s="15"/>
      <c r="E51" s="15"/>
      <c r="F51" s="31">
        <f aca="true" t="shared" si="3" ref="F51:H52">F52</f>
        <v>395100</v>
      </c>
      <c r="G51" s="32">
        <f t="shared" si="3"/>
        <v>311900.89</v>
      </c>
      <c r="H51" s="33">
        <f t="shared" si="3"/>
        <v>78.94226524930397</v>
      </c>
      <c r="I51" s="6"/>
    </row>
    <row r="52" spans="1:9" ht="15" outlineLevel="7">
      <c r="A52" s="12" t="s">
        <v>50</v>
      </c>
      <c r="B52" s="13" t="s">
        <v>6</v>
      </c>
      <c r="C52" s="13" t="s">
        <v>51</v>
      </c>
      <c r="D52" s="13"/>
      <c r="E52" s="13"/>
      <c r="F52" s="34">
        <f t="shared" si="3"/>
        <v>395100</v>
      </c>
      <c r="G52" s="35">
        <f t="shared" si="3"/>
        <v>311900.89</v>
      </c>
      <c r="H52" s="36">
        <f t="shared" si="3"/>
        <v>78.94226524930397</v>
      </c>
      <c r="I52" s="6"/>
    </row>
    <row r="53" spans="1:9" ht="25.5" outlineLevel="7">
      <c r="A53" s="12" t="s">
        <v>52</v>
      </c>
      <c r="B53" s="27" t="s">
        <v>6</v>
      </c>
      <c r="C53" s="27" t="s">
        <v>51</v>
      </c>
      <c r="D53" s="27" t="s">
        <v>53</v>
      </c>
      <c r="E53" s="27"/>
      <c r="F53" s="37">
        <f>F54</f>
        <v>395100</v>
      </c>
      <c r="G53" s="38">
        <f>G56</f>
        <v>311900.89</v>
      </c>
      <c r="H53" s="39">
        <f>H54</f>
        <v>78.94226524930397</v>
      </c>
      <c r="I53" s="6"/>
    </row>
    <row r="54" spans="1:9" ht="15" outlineLevel="7">
      <c r="A54" s="12" t="s">
        <v>54</v>
      </c>
      <c r="B54" s="27" t="s">
        <v>6</v>
      </c>
      <c r="C54" s="27" t="s">
        <v>51</v>
      </c>
      <c r="D54" s="27" t="s">
        <v>55</v>
      </c>
      <c r="E54" s="27"/>
      <c r="F54" s="37">
        <f>F55</f>
        <v>395100</v>
      </c>
      <c r="G54" s="38">
        <f>G56</f>
        <v>311900.89</v>
      </c>
      <c r="H54" s="39">
        <f>H55</f>
        <v>78.94226524930397</v>
      </c>
      <c r="I54" s="6"/>
    </row>
    <row r="55" spans="1:9" ht="15" outlineLevel="7">
      <c r="A55" s="12" t="s">
        <v>191</v>
      </c>
      <c r="B55" s="27" t="s">
        <v>6</v>
      </c>
      <c r="C55" s="27" t="s">
        <v>51</v>
      </c>
      <c r="D55" s="27" t="s">
        <v>56</v>
      </c>
      <c r="E55" s="27"/>
      <c r="F55" s="37">
        <f>F56+F58</f>
        <v>395100</v>
      </c>
      <c r="G55" s="38">
        <f>G56</f>
        <v>311900.89</v>
      </c>
      <c r="H55" s="39">
        <f aca="true" t="shared" si="4" ref="H55:H60">G55/F55*100</f>
        <v>78.94226524930397</v>
      </c>
      <c r="I55" s="6"/>
    </row>
    <row r="56" spans="1:9" ht="51" outlineLevel="7">
      <c r="A56" s="12" t="s">
        <v>16</v>
      </c>
      <c r="B56" s="27" t="s">
        <v>6</v>
      </c>
      <c r="C56" s="27" t="s">
        <v>51</v>
      </c>
      <c r="D56" s="27" t="s">
        <v>56</v>
      </c>
      <c r="E56" s="27" t="s">
        <v>17</v>
      </c>
      <c r="F56" s="37">
        <f>F57</f>
        <v>373182</v>
      </c>
      <c r="G56" s="38">
        <f>G57</f>
        <v>311900.89</v>
      </c>
      <c r="H56" s="39">
        <f t="shared" si="4"/>
        <v>83.57876049755883</v>
      </c>
      <c r="I56" s="6"/>
    </row>
    <row r="57" spans="1:9" ht="25.5" outlineLevel="7">
      <c r="A57" s="12" t="s">
        <v>18</v>
      </c>
      <c r="B57" s="27" t="s">
        <v>6</v>
      </c>
      <c r="C57" s="27" t="s">
        <v>51</v>
      </c>
      <c r="D57" s="27" t="s">
        <v>56</v>
      </c>
      <c r="E57" s="27" t="s">
        <v>19</v>
      </c>
      <c r="F57" s="37">
        <v>373182</v>
      </c>
      <c r="G57" s="38">
        <v>311900.89</v>
      </c>
      <c r="H57" s="39">
        <f t="shared" si="4"/>
        <v>83.57876049755883</v>
      </c>
      <c r="I57" s="6"/>
    </row>
    <row r="58" spans="1:9" ht="25.5" outlineLevel="7">
      <c r="A58" s="12" t="s">
        <v>28</v>
      </c>
      <c r="B58" s="27" t="s">
        <v>6</v>
      </c>
      <c r="C58" s="27" t="s">
        <v>51</v>
      </c>
      <c r="D58" s="27" t="s">
        <v>56</v>
      </c>
      <c r="E58" s="27" t="s">
        <v>29</v>
      </c>
      <c r="F58" s="37">
        <f>F59</f>
        <v>21918</v>
      </c>
      <c r="G58" s="38" t="s">
        <v>234</v>
      </c>
      <c r="H58" s="39">
        <f t="shared" si="4"/>
        <v>0</v>
      </c>
      <c r="I58" s="6"/>
    </row>
    <row r="59" spans="1:9" ht="25.5" outlineLevel="1">
      <c r="A59" s="12" t="s">
        <v>30</v>
      </c>
      <c r="B59" s="27" t="s">
        <v>6</v>
      </c>
      <c r="C59" s="27" t="s">
        <v>51</v>
      </c>
      <c r="D59" s="27" t="s">
        <v>56</v>
      </c>
      <c r="E59" s="27" t="s">
        <v>31</v>
      </c>
      <c r="F59" s="37">
        <v>21918</v>
      </c>
      <c r="G59" s="38" t="s">
        <v>234</v>
      </c>
      <c r="H59" s="39">
        <f t="shared" si="4"/>
        <v>0</v>
      </c>
      <c r="I59" s="6"/>
    </row>
    <row r="60" spans="1:9" ht="15" outlineLevel="2">
      <c r="A60" s="17" t="s">
        <v>57</v>
      </c>
      <c r="B60" s="18" t="s">
        <v>6</v>
      </c>
      <c r="C60" s="18" t="s">
        <v>58</v>
      </c>
      <c r="D60" s="17"/>
      <c r="E60" s="17"/>
      <c r="F60" s="40">
        <f>F61+F75</f>
        <v>139600</v>
      </c>
      <c r="G60" s="40">
        <f>G61+G75</f>
        <v>23200</v>
      </c>
      <c r="H60" s="33">
        <f t="shared" si="4"/>
        <v>16.6189111747851</v>
      </c>
      <c r="I60" s="6"/>
    </row>
    <row r="61" spans="1:9" ht="25.5" outlineLevel="3">
      <c r="A61" s="12" t="s">
        <v>59</v>
      </c>
      <c r="B61" s="13" t="s">
        <v>6</v>
      </c>
      <c r="C61" s="13" t="s">
        <v>60</v>
      </c>
      <c r="D61" s="13"/>
      <c r="E61" s="13"/>
      <c r="F61" s="34">
        <f>F62</f>
        <v>129600</v>
      </c>
      <c r="G61" s="35">
        <f>G62</f>
        <v>23200</v>
      </c>
      <c r="H61" s="36">
        <f>H62</f>
        <v>17.901234567901234</v>
      </c>
      <c r="I61" s="6"/>
    </row>
    <row r="62" spans="1:9" ht="51" outlineLevel="4">
      <c r="A62" s="12" t="s">
        <v>195</v>
      </c>
      <c r="B62" s="27" t="s">
        <v>6</v>
      </c>
      <c r="C62" s="27" t="s">
        <v>60</v>
      </c>
      <c r="D62" s="27" t="s">
        <v>61</v>
      </c>
      <c r="E62" s="27"/>
      <c r="F62" s="37">
        <f>F63+F67+F71</f>
        <v>129600</v>
      </c>
      <c r="G62" s="38">
        <f>G63+G71</f>
        <v>23200</v>
      </c>
      <c r="H62" s="39">
        <f>G62/F62*100</f>
        <v>17.901234567901234</v>
      </c>
      <c r="I62" s="6"/>
    </row>
    <row r="63" spans="1:9" ht="25.5" outlineLevel="6">
      <c r="A63" s="12" t="s">
        <v>62</v>
      </c>
      <c r="B63" s="27" t="s">
        <v>6</v>
      </c>
      <c r="C63" s="27" t="s">
        <v>60</v>
      </c>
      <c r="D63" s="27" t="s">
        <v>63</v>
      </c>
      <c r="E63" s="27"/>
      <c r="F63" s="37">
        <f>F64</f>
        <v>15000</v>
      </c>
      <c r="G63" s="38" t="s">
        <v>234</v>
      </c>
      <c r="H63" s="39">
        <v>0</v>
      </c>
      <c r="I63" s="6"/>
    </row>
    <row r="64" spans="1:9" ht="25.5" outlineLevel="7">
      <c r="A64" s="12" t="s">
        <v>64</v>
      </c>
      <c r="B64" s="27" t="s">
        <v>6</v>
      </c>
      <c r="C64" s="27" t="s">
        <v>60</v>
      </c>
      <c r="D64" s="27" t="s">
        <v>65</v>
      </c>
      <c r="E64" s="27"/>
      <c r="F64" s="37">
        <f>F65</f>
        <v>15000</v>
      </c>
      <c r="G64" s="38" t="s">
        <v>234</v>
      </c>
      <c r="H64" s="39">
        <v>0</v>
      </c>
      <c r="I64" s="6"/>
    </row>
    <row r="65" spans="1:9" ht="25.5" outlineLevel="7">
      <c r="A65" s="12" t="s">
        <v>28</v>
      </c>
      <c r="B65" s="27" t="s">
        <v>6</v>
      </c>
      <c r="C65" s="27" t="s">
        <v>60</v>
      </c>
      <c r="D65" s="27" t="s">
        <v>65</v>
      </c>
      <c r="E65" s="27" t="s">
        <v>29</v>
      </c>
      <c r="F65" s="37">
        <f>F66</f>
        <v>15000</v>
      </c>
      <c r="G65" s="38" t="s">
        <v>234</v>
      </c>
      <c r="H65" s="39">
        <v>0</v>
      </c>
      <c r="I65" s="6"/>
    </row>
    <row r="66" spans="1:9" ht="25.5" hidden="1" outlineLevel="7">
      <c r="A66" s="12" t="s">
        <v>30</v>
      </c>
      <c r="B66" s="27" t="s">
        <v>6</v>
      </c>
      <c r="C66" s="27" t="s">
        <v>60</v>
      </c>
      <c r="D66" s="27" t="s">
        <v>65</v>
      </c>
      <c r="E66" s="27" t="s">
        <v>31</v>
      </c>
      <c r="F66" s="37">
        <v>15000</v>
      </c>
      <c r="G66" s="38"/>
      <c r="H66" s="39">
        <v>15000</v>
      </c>
      <c r="I66" s="6"/>
    </row>
    <row r="67" spans="1:9" ht="25.5" outlineLevel="7">
      <c r="A67" s="12" t="s">
        <v>66</v>
      </c>
      <c r="B67" s="27" t="s">
        <v>6</v>
      </c>
      <c r="C67" s="27" t="s">
        <v>60</v>
      </c>
      <c r="D67" s="27" t="s">
        <v>67</v>
      </c>
      <c r="E67" s="27"/>
      <c r="F67" s="37">
        <f>F68</f>
        <v>15000</v>
      </c>
      <c r="G67" s="38" t="s">
        <v>234</v>
      </c>
      <c r="H67" s="39">
        <v>0</v>
      </c>
      <c r="I67" s="6"/>
    </row>
    <row r="68" spans="1:9" ht="25.5" outlineLevel="1">
      <c r="A68" s="12" t="s">
        <v>68</v>
      </c>
      <c r="B68" s="27" t="s">
        <v>6</v>
      </c>
      <c r="C68" s="27" t="s">
        <v>60</v>
      </c>
      <c r="D68" s="27" t="s">
        <v>69</v>
      </c>
      <c r="E68" s="27"/>
      <c r="F68" s="37">
        <f>F69</f>
        <v>15000</v>
      </c>
      <c r="G68" s="38" t="s">
        <v>234</v>
      </c>
      <c r="H68" s="39">
        <v>0</v>
      </c>
      <c r="I68" s="6"/>
    </row>
    <row r="69" spans="1:9" ht="25.5" outlineLevel="2">
      <c r="A69" s="12" t="s">
        <v>28</v>
      </c>
      <c r="B69" s="27" t="s">
        <v>6</v>
      </c>
      <c r="C69" s="27" t="s">
        <v>60</v>
      </c>
      <c r="D69" s="27" t="s">
        <v>69</v>
      </c>
      <c r="E69" s="27" t="s">
        <v>29</v>
      </c>
      <c r="F69" s="37">
        <f>F70</f>
        <v>15000</v>
      </c>
      <c r="G69" s="38" t="s">
        <v>234</v>
      </c>
      <c r="H69" s="39">
        <v>0</v>
      </c>
      <c r="I69" s="6"/>
    </row>
    <row r="70" spans="1:9" ht="25.5" hidden="1" outlineLevel="3">
      <c r="A70" s="12" t="s">
        <v>30</v>
      </c>
      <c r="B70" s="27" t="s">
        <v>6</v>
      </c>
      <c r="C70" s="27" t="s">
        <v>60</v>
      </c>
      <c r="D70" s="27" t="s">
        <v>69</v>
      </c>
      <c r="E70" s="27" t="s">
        <v>31</v>
      </c>
      <c r="F70" s="37">
        <v>15000</v>
      </c>
      <c r="G70" s="38"/>
      <c r="H70" s="39">
        <v>15000</v>
      </c>
      <c r="I70" s="6"/>
    </row>
    <row r="71" spans="1:9" ht="51" outlineLevel="5">
      <c r="A71" s="12" t="s">
        <v>186</v>
      </c>
      <c r="B71" s="27" t="s">
        <v>6</v>
      </c>
      <c r="C71" s="27" t="s">
        <v>60</v>
      </c>
      <c r="D71" s="27" t="s">
        <v>70</v>
      </c>
      <c r="E71" s="27"/>
      <c r="F71" s="37">
        <f aca="true" t="shared" si="5" ref="F71:H72">F72</f>
        <v>99600</v>
      </c>
      <c r="G71" s="38">
        <f t="shared" si="5"/>
        <v>23200</v>
      </c>
      <c r="H71" s="39">
        <f t="shared" si="5"/>
        <v>23.293172690763054</v>
      </c>
      <c r="I71" s="6"/>
    </row>
    <row r="72" spans="1:9" ht="38.25" outlineLevel="6">
      <c r="A72" s="12" t="s">
        <v>71</v>
      </c>
      <c r="B72" s="27" t="s">
        <v>6</v>
      </c>
      <c r="C72" s="27" t="s">
        <v>60</v>
      </c>
      <c r="D72" s="27" t="s">
        <v>72</v>
      </c>
      <c r="E72" s="27"/>
      <c r="F72" s="37">
        <f t="shared" si="5"/>
        <v>99600</v>
      </c>
      <c r="G72" s="38">
        <f t="shared" si="5"/>
        <v>23200</v>
      </c>
      <c r="H72" s="39">
        <f t="shared" si="5"/>
        <v>23.293172690763054</v>
      </c>
      <c r="I72" s="6"/>
    </row>
    <row r="73" spans="1:9" ht="25.5" outlineLevel="7">
      <c r="A73" s="12" t="s">
        <v>28</v>
      </c>
      <c r="B73" s="27" t="s">
        <v>6</v>
      </c>
      <c r="C73" s="27" t="s">
        <v>60</v>
      </c>
      <c r="D73" s="27" t="s">
        <v>72</v>
      </c>
      <c r="E73" s="27" t="s">
        <v>29</v>
      </c>
      <c r="F73" s="37">
        <v>99600</v>
      </c>
      <c r="G73" s="38">
        <v>23200</v>
      </c>
      <c r="H73" s="39">
        <f>G73/F73*100</f>
        <v>23.293172690763054</v>
      </c>
      <c r="I73" s="6"/>
    </row>
    <row r="74" spans="1:9" ht="25.5" hidden="1" outlineLevel="7">
      <c r="A74" s="12" t="s">
        <v>30</v>
      </c>
      <c r="B74" s="13" t="s">
        <v>6</v>
      </c>
      <c r="C74" s="13" t="s">
        <v>60</v>
      </c>
      <c r="D74" s="13" t="s">
        <v>72</v>
      </c>
      <c r="E74" s="13" t="s">
        <v>31</v>
      </c>
      <c r="F74" s="34">
        <v>20000</v>
      </c>
      <c r="G74" s="35"/>
      <c r="H74" s="41">
        <v>320000</v>
      </c>
      <c r="I74" s="6"/>
    </row>
    <row r="75" spans="1:9" ht="25.5" outlineLevel="5" collapsed="1">
      <c r="A75" s="12" t="s">
        <v>73</v>
      </c>
      <c r="B75" s="13" t="s">
        <v>6</v>
      </c>
      <c r="C75" s="13" t="s">
        <v>74</v>
      </c>
      <c r="D75" s="13"/>
      <c r="E75" s="13"/>
      <c r="F75" s="34">
        <f>F76</f>
        <v>10000</v>
      </c>
      <c r="G75" s="35" t="s">
        <v>234</v>
      </c>
      <c r="H75" s="36">
        <v>0</v>
      </c>
      <c r="I75" s="6"/>
    </row>
    <row r="76" spans="1:9" ht="38.25" outlineLevel="6">
      <c r="A76" s="12" t="s">
        <v>205</v>
      </c>
      <c r="B76" s="27" t="s">
        <v>6</v>
      </c>
      <c r="C76" s="27" t="s">
        <v>74</v>
      </c>
      <c r="D76" s="27" t="s">
        <v>75</v>
      </c>
      <c r="E76" s="27"/>
      <c r="F76" s="37">
        <f>F77</f>
        <v>10000</v>
      </c>
      <c r="G76" s="38" t="s">
        <v>234</v>
      </c>
      <c r="H76" s="39">
        <v>0</v>
      </c>
      <c r="I76" s="6"/>
    </row>
    <row r="77" spans="1:9" ht="38.25" outlineLevel="7">
      <c r="A77" s="12" t="s">
        <v>187</v>
      </c>
      <c r="B77" s="27" t="s">
        <v>6</v>
      </c>
      <c r="C77" s="27" t="s">
        <v>74</v>
      </c>
      <c r="D77" s="27" t="s">
        <v>76</v>
      </c>
      <c r="E77" s="27"/>
      <c r="F77" s="37">
        <f>F78</f>
        <v>10000</v>
      </c>
      <c r="G77" s="38" t="s">
        <v>234</v>
      </c>
      <c r="H77" s="39">
        <v>0</v>
      </c>
      <c r="I77" s="6"/>
    </row>
    <row r="78" spans="1:9" ht="25.5" outlineLevel="7">
      <c r="A78" s="12" t="s">
        <v>188</v>
      </c>
      <c r="B78" s="27" t="s">
        <v>6</v>
      </c>
      <c r="C78" s="27" t="s">
        <v>74</v>
      </c>
      <c r="D78" s="27" t="s">
        <v>77</v>
      </c>
      <c r="E78" s="27"/>
      <c r="F78" s="37">
        <f>F79</f>
        <v>10000</v>
      </c>
      <c r="G78" s="38" t="s">
        <v>234</v>
      </c>
      <c r="H78" s="39">
        <v>0</v>
      </c>
      <c r="I78" s="6"/>
    </row>
    <row r="79" spans="1:9" ht="25.5" outlineLevel="5">
      <c r="A79" s="12" t="s">
        <v>28</v>
      </c>
      <c r="B79" s="27" t="s">
        <v>6</v>
      </c>
      <c r="C79" s="27" t="s">
        <v>74</v>
      </c>
      <c r="D79" s="27" t="s">
        <v>77</v>
      </c>
      <c r="E79" s="27" t="s">
        <v>29</v>
      </c>
      <c r="F79" s="37">
        <f>F80</f>
        <v>10000</v>
      </c>
      <c r="G79" s="38" t="s">
        <v>234</v>
      </c>
      <c r="H79" s="39">
        <v>0</v>
      </c>
      <c r="I79" s="6"/>
    </row>
    <row r="80" spans="1:9" ht="0.75" customHeight="1" outlineLevel="6">
      <c r="A80" s="12" t="s">
        <v>30</v>
      </c>
      <c r="B80" s="13" t="s">
        <v>6</v>
      </c>
      <c r="C80" s="13" t="s">
        <v>74</v>
      </c>
      <c r="D80" s="13" t="s">
        <v>77</v>
      </c>
      <c r="E80" s="13" t="s">
        <v>31</v>
      </c>
      <c r="F80" s="34">
        <v>10000</v>
      </c>
      <c r="G80" s="35"/>
      <c r="H80" s="41">
        <v>10000</v>
      </c>
      <c r="I80" s="6"/>
    </row>
    <row r="81" spans="1:9" ht="15" outlineLevel="7">
      <c r="A81" s="16" t="s">
        <v>78</v>
      </c>
      <c r="B81" s="15" t="s">
        <v>6</v>
      </c>
      <c r="C81" s="15" t="s">
        <v>79</v>
      </c>
      <c r="D81" s="15"/>
      <c r="E81" s="15"/>
      <c r="F81" s="31">
        <f>F82+F93</f>
        <v>8924500</v>
      </c>
      <c r="G81" s="32">
        <f>G82+G93</f>
        <v>7247235.58</v>
      </c>
      <c r="H81" s="33">
        <f>G81/F81*100</f>
        <v>81.20606846321922</v>
      </c>
      <c r="I81" s="6"/>
    </row>
    <row r="82" spans="1:9" ht="15" outlineLevel="7">
      <c r="A82" s="12" t="s">
        <v>80</v>
      </c>
      <c r="B82" s="13" t="s">
        <v>6</v>
      </c>
      <c r="C82" s="13" t="s">
        <v>81</v>
      </c>
      <c r="D82" s="13"/>
      <c r="E82" s="13"/>
      <c r="F82" s="34">
        <f>F83</f>
        <v>8734500</v>
      </c>
      <c r="G82" s="35">
        <f>G83</f>
        <v>7057235.58</v>
      </c>
      <c r="H82" s="36">
        <f>H83</f>
        <v>80.79724746694143</v>
      </c>
      <c r="I82" s="6"/>
    </row>
    <row r="83" spans="1:9" ht="38.25" outlineLevel="2">
      <c r="A83" s="12" t="s">
        <v>196</v>
      </c>
      <c r="B83" s="27" t="s">
        <v>6</v>
      </c>
      <c r="C83" s="27" t="s">
        <v>81</v>
      </c>
      <c r="D83" s="27" t="s">
        <v>82</v>
      </c>
      <c r="E83" s="27"/>
      <c r="F83" s="37">
        <f>F84+F88</f>
        <v>8734500</v>
      </c>
      <c r="G83" s="38">
        <f>G84+G88</f>
        <v>7057235.58</v>
      </c>
      <c r="H83" s="39">
        <f>G83/F83*100</f>
        <v>80.79724746694143</v>
      </c>
      <c r="I83" s="6"/>
    </row>
    <row r="84" spans="1:9" ht="38.25" outlineLevel="3">
      <c r="A84" s="12" t="s">
        <v>209</v>
      </c>
      <c r="B84" s="27" t="s">
        <v>6</v>
      </c>
      <c r="C84" s="27" t="s">
        <v>81</v>
      </c>
      <c r="D84" s="27" t="s">
        <v>83</v>
      </c>
      <c r="E84" s="27"/>
      <c r="F84" s="37">
        <f aca="true" t="shared" si="6" ref="F84:H85">F85</f>
        <v>8292500</v>
      </c>
      <c r="G84" s="38">
        <f t="shared" si="6"/>
        <v>6885735.58</v>
      </c>
      <c r="H84" s="39">
        <f t="shared" si="6"/>
        <v>83.0357018993066</v>
      </c>
      <c r="I84" s="6"/>
    </row>
    <row r="85" spans="1:9" ht="25.5" outlineLevel="5">
      <c r="A85" s="12" t="s">
        <v>84</v>
      </c>
      <c r="B85" s="27" t="s">
        <v>6</v>
      </c>
      <c r="C85" s="27" t="s">
        <v>81</v>
      </c>
      <c r="D85" s="27" t="s">
        <v>85</v>
      </c>
      <c r="E85" s="27"/>
      <c r="F85" s="37">
        <f t="shared" si="6"/>
        <v>8292500</v>
      </c>
      <c r="G85" s="38">
        <f t="shared" si="6"/>
        <v>6885735.58</v>
      </c>
      <c r="H85" s="39">
        <f t="shared" si="6"/>
        <v>83.0357018993066</v>
      </c>
      <c r="I85" s="6"/>
    </row>
    <row r="86" spans="1:9" ht="27" customHeight="1" outlineLevel="6">
      <c r="A86" s="12" t="s">
        <v>28</v>
      </c>
      <c r="B86" s="27" t="s">
        <v>6</v>
      </c>
      <c r="C86" s="27" t="s">
        <v>81</v>
      </c>
      <c r="D86" s="27" t="s">
        <v>85</v>
      </c>
      <c r="E86" s="27" t="s">
        <v>29</v>
      </c>
      <c r="F86" s="37">
        <v>8292500</v>
      </c>
      <c r="G86" s="38">
        <v>6885735.58</v>
      </c>
      <c r="H86" s="39">
        <f>G86/F86*100</f>
        <v>83.0357018993066</v>
      </c>
      <c r="I86" s="6"/>
    </row>
    <row r="87" spans="1:9" ht="0.75" customHeight="1" outlineLevel="7">
      <c r="A87" s="12" t="s">
        <v>30</v>
      </c>
      <c r="B87" s="27" t="s">
        <v>6</v>
      </c>
      <c r="C87" s="27" t="s">
        <v>81</v>
      </c>
      <c r="D87" s="27" t="s">
        <v>85</v>
      </c>
      <c r="E87" s="27" t="s">
        <v>31</v>
      </c>
      <c r="F87" s="37">
        <v>6000000</v>
      </c>
      <c r="G87" s="38"/>
      <c r="H87" s="39">
        <v>11000000</v>
      </c>
      <c r="I87" s="6"/>
    </row>
    <row r="88" spans="1:9" ht="38.25" outlineLevel="7">
      <c r="A88" s="12" t="s">
        <v>211</v>
      </c>
      <c r="B88" s="27" t="s">
        <v>6</v>
      </c>
      <c r="C88" s="27" t="s">
        <v>81</v>
      </c>
      <c r="D88" s="27" t="s">
        <v>86</v>
      </c>
      <c r="E88" s="27"/>
      <c r="F88" s="37">
        <f>F89</f>
        <v>442000</v>
      </c>
      <c r="G88" s="38">
        <f>G89</f>
        <v>171500</v>
      </c>
      <c r="H88" s="39">
        <f>H89</f>
        <v>38.800904977375566</v>
      </c>
      <c r="I88" s="6"/>
    </row>
    <row r="89" spans="1:9" ht="25.5" outlineLevel="1">
      <c r="A89" s="12" t="s">
        <v>87</v>
      </c>
      <c r="B89" s="27" t="s">
        <v>6</v>
      </c>
      <c r="C89" s="27" t="s">
        <v>81</v>
      </c>
      <c r="D89" s="27" t="s">
        <v>88</v>
      </c>
      <c r="E89" s="27"/>
      <c r="F89" s="37">
        <f>F90+F92</f>
        <v>442000</v>
      </c>
      <c r="G89" s="38">
        <f>G90+G92</f>
        <v>171500</v>
      </c>
      <c r="H89" s="39">
        <f>G89/F89*100</f>
        <v>38.800904977375566</v>
      </c>
      <c r="I89" s="6"/>
    </row>
    <row r="90" spans="1:9" ht="25.5" outlineLevel="2">
      <c r="A90" s="12" t="s">
        <v>28</v>
      </c>
      <c r="B90" s="27" t="s">
        <v>6</v>
      </c>
      <c r="C90" s="27" t="s">
        <v>81</v>
      </c>
      <c r="D90" s="27" t="s">
        <v>88</v>
      </c>
      <c r="E90" s="27" t="s">
        <v>29</v>
      </c>
      <c r="F90" s="37">
        <v>292000</v>
      </c>
      <c r="G90" s="38">
        <v>21500</v>
      </c>
      <c r="H90" s="39">
        <f>G90/F90*100</f>
        <v>7.363013698630137</v>
      </c>
      <c r="I90" s="6"/>
    </row>
    <row r="91" spans="1:9" ht="25.5" hidden="1" outlineLevel="3">
      <c r="A91" s="12" t="s">
        <v>30</v>
      </c>
      <c r="B91" s="27" t="s">
        <v>6</v>
      </c>
      <c r="C91" s="27" t="s">
        <v>81</v>
      </c>
      <c r="D91" s="27" t="s">
        <v>88</v>
      </c>
      <c r="E91" s="27" t="s">
        <v>31</v>
      </c>
      <c r="F91" s="37">
        <v>830000</v>
      </c>
      <c r="G91" s="38"/>
      <c r="H91" s="39">
        <v>830000</v>
      </c>
      <c r="I91" s="6"/>
    </row>
    <row r="92" spans="1:9" ht="15" outlineLevel="3">
      <c r="A92" s="12" t="s">
        <v>245</v>
      </c>
      <c r="B92" s="27" t="s">
        <v>6</v>
      </c>
      <c r="C92" s="27" t="s">
        <v>81</v>
      </c>
      <c r="D92" s="27" t="s">
        <v>88</v>
      </c>
      <c r="E92" s="27" t="s">
        <v>39</v>
      </c>
      <c r="F92" s="37">
        <v>150000</v>
      </c>
      <c r="G92" s="38">
        <v>150000</v>
      </c>
      <c r="H92" s="39">
        <f>G92/F92*100</f>
        <v>100</v>
      </c>
      <c r="I92" s="6"/>
    </row>
    <row r="93" spans="1:9" ht="15" outlineLevel="5">
      <c r="A93" s="12" t="s">
        <v>89</v>
      </c>
      <c r="B93" s="13" t="s">
        <v>6</v>
      </c>
      <c r="C93" s="13" t="s">
        <v>90</v>
      </c>
      <c r="D93" s="13"/>
      <c r="E93" s="13"/>
      <c r="F93" s="34">
        <f aca="true" t="shared" si="7" ref="F93:H95">F94</f>
        <v>190000</v>
      </c>
      <c r="G93" s="35">
        <f t="shared" si="7"/>
        <v>190000</v>
      </c>
      <c r="H93" s="36">
        <f t="shared" si="7"/>
        <v>100</v>
      </c>
      <c r="I93" s="6"/>
    </row>
    <row r="94" spans="1:9" ht="63.75" outlineLevel="6">
      <c r="A94" s="12" t="s">
        <v>91</v>
      </c>
      <c r="B94" s="27" t="s">
        <v>6</v>
      </c>
      <c r="C94" s="27" t="s">
        <v>90</v>
      </c>
      <c r="D94" s="27" t="s">
        <v>92</v>
      </c>
      <c r="E94" s="27"/>
      <c r="F94" s="37">
        <f t="shared" si="7"/>
        <v>190000</v>
      </c>
      <c r="G94" s="38">
        <f t="shared" si="7"/>
        <v>190000</v>
      </c>
      <c r="H94" s="39">
        <f t="shared" si="7"/>
        <v>100</v>
      </c>
      <c r="I94" s="6"/>
    </row>
    <row r="95" spans="1:9" ht="38.25" outlineLevel="5">
      <c r="A95" s="12" t="s">
        <v>193</v>
      </c>
      <c r="B95" s="27" t="s">
        <v>6</v>
      </c>
      <c r="C95" s="27" t="s">
        <v>90</v>
      </c>
      <c r="D95" s="27" t="s">
        <v>214</v>
      </c>
      <c r="E95" s="27" t="s">
        <v>29</v>
      </c>
      <c r="F95" s="37">
        <f t="shared" si="7"/>
        <v>190000</v>
      </c>
      <c r="G95" s="38">
        <f t="shared" si="7"/>
        <v>190000</v>
      </c>
      <c r="H95" s="39">
        <f t="shared" si="7"/>
        <v>100</v>
      </c>
      <c r="I95" s="6"/>
    </row>
    <row r="96" spans="1:9" ht="25.5" outlineLevel="6">
      <c r="A96" s="12" t="s">
        <v>192</v>
      </c>
      <c r="B96" s="27" t="s">
        <v>6</v>
      </c>
      <c r="C96" s="27" t="s">
        <v>90</v>
      </c>
      <c r="D96" s="27" t="s">
        <v>214</v>
      </c>
      <c r="E96" s="27" t="s">
        <v>31</v>
      </c>
      <c r="F96" s="37">
        <v>190000</v>
      </c>
      <c r="G96" s="38">
        <v>190000</v>
      </c>
      <c r="H96" s="39">
        <f>G96/F96*100</f>
        <v>100</v>
      </c>
      <c r="I96" s="6"/>
    </row>
    <row r="97" spans="1:9" ht="15" outlineLevel="7">
      <c r="A97" s="16" t="s">
        <v>93</v>
      </c>
      <c r="B97" s="15" t="s">
        <v>6</v>
      </c>
      <c r="C97" s="15" t="s">
        <v>94</v>
      </c>
      <c r="D97" s="15"/>
      <c r="E97" s="15"/>
      <c r="F97" s="31">
        <f>F98+F104+F119</f>
        <v>21323006.76</v>
      </c>
      <c r="G97" s="32">
        <f>G98+G104+G119</f>
        <v>19619527.869999997</v>
      </c>
      <c r="H97" s="33">
        <f>G97/F97*100</f>
        <v>92.01107559935883</v>
      </c>
      <c r="I97" s="6"/>
    </row>
    <row r="98" spans="1:9" ht="15" outlineLevel="7">
      <c r="A98" s="9" t="s">
        <v>95</v>
      </c>
      <c r="B98" s="8" t="s">
        <v>6</v>
      </c>
      <c r="C98" s="13" t="s">
        <v>96</v>
      </c>
      <c r="D98" s="13"/>
      <c r="E98" s="13"/>
      <c r="F98" s="34">
        <f aca="true" t="shared" si="8" ref="F98:H102">F99</f>
        <v>2083911.64</v>
      </c>
      <c r="G98" s="35">
        <f t="shared" si="8"/>
        <v>2034579.94</v>
      </c>
      <c r="H98" s="36">
        <f t="shared" si="8"/>
        <v>97.63273552231803</v>
      </c>
      <c r="I98" s="6"/>
    </row>
    <row r="99" spans="1:9" ht="38.25" outlineLevel="2">
      <c r="A99" s="9" t="s">
        <v>197</v>
      </c>
      <c r="B99" s="8" t="s">
        <v>6</v>
      </c>
      <c r="C99" s="8" t="s">
        <v>96</v>
      </c>
      <c r="D99" s="8" t="s">
        <v>97</v>
      </c>
      <c r="E99" s="8"/>
      <c r="F99" s="37">
        <f t="shared" si="8"/>
        <v>2083911.64</v>
      </c>
      <c r="G99" s="38">
        <f t="shared" si="8"/>
        <v>2034579.94</v>
      </c>
      <c r="H99" s="39">
        <f t="shared" si="8"/>
        <v>97.63273552231803</v>
      </c>
      <c r="I99" s="6"/>
    </row>
    <row r="100" spans="1:9" ht="25.5" outlineLevel="3">
      <c r="A100" s="9" t="s">
        <v>98</v>
      </c>
      <c r="B100" s="8" t="s">
        <v>6</v>
      </c>
      <c r="C100" s="8" t="s">
        <v>96</v>
      </c>
      <c r="D100" s="8" t="s">
        <v>99</v>
      </c>
      <c r="E100" s="8"/>
      <c r="F100" s="37">
        <f t="shared" si="8"/>
        <v>2083911.64</v>
      </c>
      <c r="G100" s="38">
        <f t="shared" si="8"/>
        <v>2034579.94</v>
      </c>
      <c r="H100" s="39">
        <f t="shared" si="8"/>
        <v>97.63273552231803</v>
      </c>
      <c r="I100" s="6"/>
    </row>
    <row r="101" spans="1:9" ht="25.5" outlineLevel="5">
      <c r="A101" s="9" t="s">
        <v>100</v>
      </c>
      <c r="B101" s="8" t="s">
        <v>6</v>
      </c>
      <c r="C101" s="8" t="s">
        <v>96</v>
      </c>
      <c r="D101" s="8" t="s">
        <v>101</v>
      </c>
      <c r="E101" s="8"/>
      <c r="F101" s="37">
        <f t="shared" si="8"/>
        <v>2083911.64</v>
      </c>
      <c r="G101" s="38">
        <f t="shared" si="8"/>
        <v>2034579.94</v>
      </c>
      <c r="H101" s="39">
        <f t="shared" si="8"/>
        <v>97.63273552231803</v>
      </c>
      <c r="I101" s="6"/>
    </row>
    <row r="102" spans="1:9" ht="25.5" outlineLevel="6">
      <c r="A102" s="9" t="s">
        <v>28</v>
      </c>
      <c r="B102" s="8" t="s">
        <v>6</v>
      </c>
      <c r="C102" s="8" t="s">
        <v>96</v>
      </c>
      <c r="D102" s="8" t="s">
        <v>101</v>
      </c>
      <c r="E102" s="8" t="s">
        <v>29</v>
      </c>
      <c r="F102" s="37">
        <f t="shared" si="8"/>
        <v>2083911.64</v>
      </c>
      <c r="G102" s="38">
        <f t="shared" si="8"/>
        <v>2034579.94</v>
      </c>
      <c r="H102" s="39">
        <f t="shared" si="8"/>
        <v>97.63273552231803</v>
      </c>
      <c r="I102" s="6"/>
    </row>
    <row r="103" spans="1:9" ht="25.5" outlineLevel="7">
      <c r="A103" s="9" t="s">
        <v>30</v>
      </c>
      <c r="B103" s="8" t="s">
        <v>6</v>
      </c>
      <c r="C103" s="8" t="s">
        <v>96</v>
      </c>
      <c r="D103" s="8" t="s">
        <v>101</v>
      </c>
      <c r="E103" s="8" t="s">
        <v>31</v>
      </c>
      <c r="F103" s="37">
        <v>2083911.64</v>
      </c>
      <c r="G103" s="38">
        <v>2034579.94</v>
      </c>
      <c r="H103" s="39">
        <f>G103/F103*100</f>
        <v>97.63273552231803</v>
      </c>
      <c r="I103" s="6"/>
    </row>
    <row r="104" spans="1:9" ht="15" outlineLevel="7">
      <c r="A104" s="9" t="s">
        <v>102</v>
      </c>
      <c r="B104" s="13" t="s">
        <v>6</v>
      </c>
      <c r="C104" s="13" t="s">
        <v>103</v>
      </c>
      <c r="D104" s="13"/>
      <c r="E104" s="13"/>
      <c r="F104" s="34">
        <f>F105+F114</f>
        <v>4604224.32</v>
      </c>
      <c r="G104" s="35">
        <f>G105+G114</f>
        <v>3936966.67</v>
      </c>
      <c r="H104" s="36">
        <f>G104/F104*100</f>
        <v>85.5077076262001</v>
      </c>
      <c r="I104" s="6"/>
    </row>
    <row r="105" spans="1:9" ht="38.25" outlineLevel="1">
      <c r="A105" s="9" t="s">
        <v>197</v>
      </c>
      <c r="B105" s="8" t="s">
        <v>6</v>
      </c>
      <c r="C105" s="8" t="s">
        <v>103</v>
      </c>
      <c r="D105" s="8" t="s">
        <v>97</v>
      </c>
      <c r="E105" s="8"/>
      <c r="F105" s="37">
        <f>F106</f>
        <v>2034394.03</v>
      </c>
      <c r="G105" s="38">
        <f>G106</f>
        <v>1508839.87</v>
      </c>
      <c r="H105" s="39">
        <f>H106</f>
        <v>93.4616854349988</v>
      </c>
      <c r="I105" s="6"/>
    </row>
    <row r="106" spans="1:9" ht="25.5" outlineLevel="2">
      <c r="A106" s="9" t="s">
        <v>104</v>
      </c>
      <c r="B106" s="8" t="s">
        <v>6</v>
      </c>
      <c r="C106" s="8" t="s">
        <v>103</v>
      </c>
      <c r="D106" s="8" t="s">
        <v>105</v>
      </c>
      <c r="E106" s="8"/>
      <c r="F106" s="37">
        <f>F107+F111</f>
        <v>2034394.03</v>
      </c>
      <c r="G106" s="38">
        <f>G107+G111</f>
        <v>1508839.87</v>
      </c>
      <c r="H106" s="39">
        <f>H107+H111</f>
        <v>93.4616854349988</v>
      </c>
      <c r="I106" s="6"/>
    </row>
    <row r="107" spans="1:9" ht="25.5" outlineLevel="3">
      <c r="A107" s="9" t="s">
        <v>106</v>
      </c>
      <c r="B107" s="8" t="s">
        <v>6</v>
      </c>
      <c r="C107" s="8" t="s">
        <v>103</v>
      </c>
      <c r="D107" s="8" t="s">
        <v>107</v>
      </c>
      <c r="E107" s="8"/>
      <c r="F107" s="37">
        <f>F108+F110</f>
        <v>1614394.03</v>
      </c>
      <c r="G107" s="38">
        <f>G108+G110</f>
        <v>1508839.87</v>
      </c>
      <c r="H107" s="39">
        <f>G107/F107*100</f>
        <v>93.4616854349988</v>
      </c>
      <c r="I107" s="6"/>
    </row>
    <row r="108" spans="1:9" ht="25.5" outlineLevel="5">
      <c r="A108" s="9" t="s">
        <v>28</v>
      </c>
      <c r="B108" s="8" t="s">
        <v>6</v>
      </c>
      <c r="C108" s="8" t="s">
        <v>103</v>
      </c>
      <c r="D108" s="8" t="s">
        <v>107</v>
      </c>
      <c r="E108" s="8" t="s">
        <v>29</v>
      </c>
      <c r="F108" s="37">
        <f>F109</f>
        <v>1613904.69</v>
      </c>
      <c r="G108" s="38">
        <f>G109</f>
        <v>1508350.53</v>
      </c>
      <c r="H108" s="39">
        <f>H109</f>
        <v>93.45970300142073</v>
      </c>
      <c r="I108" s="6"/>
    </row>
    <row r="109" spans="1:9" ht="25.5" outlineLevel="6">
      <c r="A109" s="9" t="s">
        <v>30</v>
      </c>
      <c r="B109" s="8" t="s">
        <v>6</v>
      </c>
      <c r="C109" s="8" t="s">
        <v>103</v>
      </c>
      <c r="D109" s="8" t="s">
        <v>107</v>
      </c>
      <c r="E109" s="8" t="s">
        <v>31</v>
      </c>
      <c r="F109" s="37">
        <v>1613904.69</v>
      </c>
      <c r="G109" s="38">
        <v>1508350.53</v>
      </c>
      <c r="H109" s="39">
        <f>G109/F109*100</f>
        <v>93.45970300142073</v>
      </c>
      <c r="I109" s="6"/>
    </row>
    <row r="110" spans="1:9" ht="31.5" customHeight="1" outlineLevel="6">
      <c r="A110" s="9" t="s">
        <v>246</v>
      </c>
      <c r="B110" s="8" t="s">
        <v>6</v>
      </c>
      <c r="C110" s="8" t="s">
        <v>103</v>
      </c>
      <c r="D110" s="8" t="s">
        <v>107</v>
      </c>
      <c r="E110" s="8" t="s">
        <v>39</v>
      </c>
      <c r="F110" s="37">
        <v>489.34</v>
      </c>
      <c r="G110" s="38">
        <v>489.34</v>
      </c>
      <c r="H110" s="39">
        <f>G110/F110*100</f>
        <v>100</v>
      </c>
      <c r="I110" s="6"/>
    </row>
    <row r="111" spans="1:9" ht="38.25" outlineLevel="7">
      <c r="A111" s="9" t="s">
        <v>108</v>
      </c>
      <c r="B111" s="8" t="s">
        <v>6</v>
      </c>
      <c r="C111" s="8" t="s">
        <v>103</v>
      </c>
      <c r="D111" s="8" t="s">
        <v>109</v>
      </c>
      <c r="E111" s="8"/>
      <c r="F111" s="37">
        <f>F112</f>
        <v>420000</v>
      </c>
      <c r="G111" s="38">
        <v>0</v>
      </c>
      <c r="H111" s="39">
        <f>H112</f>
        <v>0</v>
      </c>
      <c r="I111" s="6"/>
    </row>
    <row r="112" spans="1:9" ht="15" outlineLevel="7">
      <c r="A112" s="9" t="s">
        <v>38</v>
      </c>
      <c r="B112" s="8" t="s">
        <v>6</v>
      </c>
      <c r="C112" s="8" t="s">
        <v>103</v>
      </c>
      <c r="D112" s="8" t="s">
        <v>109</v>
      </c>
      <c r="E112" s="8" t="s">
        <v>39</v>
      </c>
      <c r="F112" s="37">
        <f>F113</f>
        <v>420000</v>
      </c>
      <c r="G112" s="38" t="s">
        <v>234</v>
      </c>
      <c r="H112" s="39">
        <f>H113</f>
        <v>0</v>
      </c>
      <c r="I112" s="6"/>
    </row>
    <row r="113" spans="1:9" ht="38.25" outlineLevel="2">
      <c r="A113" s="9" t="s">
        <v>110</v>
      </c>
      <c r="B113" s="8" t="s">
        <v>6</v>
      </c>
      <c r="C113" s="8" t="s">
        <v>103</v>
      </c>
      <c r="D113" s="8" t="s">
        <v>109</v>
      </c>
      <c r="E113" s="8" t="s">
        <v>111</v>
      </c>
      <c r="F113" s="37">
        <v>420000</v>
      </c>
      <c r="G113" s="38" t="s">
        <v>234</v>
      </c>
      <c r="H113" s="39">
        <f>G113/F113*100</f>
        <v>0</v>
      </c>
      <c r="I113" s="6"/>
    </row>
    <row r="114" spans="1:9" ht="38.25" outlineLevel="3">
      <c r="A114" s="12" t="s">
        <v>198</v>
      </c>
      <c r="B114" s="13" t="s">
        <v>6</v>
      </c>
      <c r="C114" s="13" t="s">
        <v>103</v>
      </c>
      <c r="D114" s="13" t="s">
        <v>207</v>
      </c>
      <c r="E114" s="13"/>
      <c r="F114" s="37">
        <f aca="true" t="shared" si="9" ref="F114:H117">F115</f>
        <v>2569830.29</v>
      </c>
      <c r="G114" s="38">
        <f t="shared" si="9"/>
        <v>2428126.8</v>
      </c>
      <c r="H114" s="39">
        <f t="shared" si="9"/>
        <v>94.48588140036281</v>
      </c>
      <c r="I114" s="6"/>
    </row>
    <row r="115" spans="1:9" ht="102" outlineLevel="5">
      <c r="A115" s="12" t="s">
        <v>213</v>
      </c>
      <c r="B115" s="13" t="s">
        <v>6</v>
      </c>
      <c r="C115" s="13" t="s">
        <v>103</v>
      </c>
      <c r="D115" s="13" t="s">
        <v>206</v>
      </c>
      <c r="E115" s="13"/>
      <c r="F115" s="37">
        <f t="shared" si="9"/>
        <v>2569830.29</v>
      </c>
      <c r="G115" s="38">
        <f t="shared" si="9"/>
        <v>2428126.8</v>
      </c>
      <c r="H115" s="39">
        <f t="shared" si="9"/>
        <v>94.48588140036281</v>
      </c>
      <c r="I115" s="6"/>
    </row>
    <row r="116" spans="1:9" ht="102" outlineLevel="6">
      <c r="A116" s="12" t="s">
        <v>212</v>
      </c>
      <c r="B116" s="13" t="s">
        <v>6</v>
      </c>
      <c r="C116" s="13" t="s">
        <v>103</v>
      </c>
      <c r="D116" s="13" t="s">
        <v>206</v>
      </c>
      <c r="E116" s="13"/>
      <c r="F116" s="37">
        <f t="shared" si="9"/>
        <v>2569830.29</v>
      </c>
      <c r="G116" s="38">
        <f>G117</f>
        <v>2428126.8</v>
      </c>
      <c r="H116" s="39">
        <f t="shared" si="9"/>
        <v>94.48588140036281</v>
      </c>
      <c r="I116" s="6"/>
    </row>
    <row r="117" spans="1:9" ht="25.5" outlineLevel="7">
      <c r="A117" s="12" t="s">
        <v>28</v>
      </c>
      <c r="B117" s="13" t="s">
        <v>6</v>
      </c>
      <c r="C117" s="13" t="s">
        <v>103</v>
      </c>
      <c r="D117" s="13" t="s">
        <v>215</v>
      </c>
      <c r="E117" s="13" t="s">
        <v>29</v>
      </c>
      <c r="F117" s="37">
        <f t="shared" si="9"/>
        <v>2569830.29</v>
      </c>
      <c r="G117" s="38">
        <f t="shared" si="9"/>
        <v>2428126.8</v>
      </c>
      <c r="H117" s="39">
        <f t="shared" si="9"/>
        <v>94.48588140036281</v>
      </c>
      <c r="I117" s="6"/>
    </row>
    <row r="118" spans="1:9" ht="25.5" outlineLevel="7">
      <c r="A118" s="12" t="s">
        <v>30</v>
      </c>
      <c r="B118" s="13" t="s">
        <v>6</v>
      </c>
      <c r="C118" s="13" t="s">
        <v>103</v>
      </c>
      <c r="D118" s="13" t="s">
        <v>215</v>
      </c>
      <c r="E118" s="13" t="s">
        <v>31</v>
      </c>
      <c r="F118" s="37">
        <v>2569830.29</v>
      </c>
      <c r="G118" s="38">
        <v>2428126.8</v>
      </c>
      <c r="H118" s="39">
        <f>G118/F118*100</f>
        <v>94.48588140036281</v>
      </c>
      <c r="I118" s="6"/>
    </row>
    <row r="119" spans="1:9" ht="15" outlineLevel="6">
      <c r="A119" s="9" t="s">
        <v>112</v>
      </c>
      <c r="B119" s="13" t="s">
        <v>6</v>
      </c>
      <c r="C119" s="13" t="s">
        <v>113</v>
      </c>
      <c r="D119" s="13"/>
      <c r="E119" s="13"/>
      <c r="F119" s="34">
        <f>F120+F142+F146</f>
        <v>14634870.8</v>
      </c>
      <c r="G119" s="35">
        <f>G120+G142+G146</f>
        <v>13647981.259999998</v>
      </c>
      <c r="H119" s="36">
        <f>G119/F119*100</f>
        <v>93.25658864033154</v>
      </c>
      <c r="I119" s="6"/>
    </row>
    <row r="120" spans="1:9" ht="38.25" outlineLevel="7">
      <c r="A120" s="9" t="s">
        <v>204</v>
      </c>
      <c r="B120" s="8" t="s">
        <v>6</v>
      </c>
      <c r="C120" s="8" t="s">
        <v>113</v>
      </c>
      <c r="D120" s="8" t="s">
        <v>114</v>
      </c>
      <c r="E120" s="8"/>
      <c r="F120" s="37">
        <f>F121+F127+F131+F135+F140</f>
        <v>11552175.76</v>
      </c>
      <c r="G120" s="38">
        <f>G121+G127+G131+G135+G140</f>
        <v>10595286.219999999</v>
      </c>
      <c r="H120" s="39">
        <f>G120/F120*100</f>
        <v>91.71680244587968</v>
      </c>
      <c r="I120" s="6"/>
    </row>
    <row r="121" spans="1:9" ht="25.5" outlineLevel="7">
      <c r="A121" s="9" t="s">
        <v>115</v>
      </c>
      <c r="B121" s="8" t="s">
        <v>6</v>
      </c>
      <c r="C121" s="8" t="s">
        <v>113</v>
      </c>
      <c r="D121" s="8" t="s">
        <v>116</v>
      </c>
      <c r="E121" s="8"/>
      <c r="F121" s="37">
        <f>F122</f>
        <v>3228548</v>
      </c>
      <c r="G121" s="38">
        <f>G122+G125</f>
        <v>3032508.98</v>
      </c>
      <c r="H121" s="39">
        <f>G121/F121*100</f>
        <v>93.92795089309499</v>
      </c>
      <c r="I121" s="6"/>
    </row>
    <row r="122" spans="1:9" ht="25.5" outlineLevel="3">
      <c r="A122" s="9" t="s">
        <v>117</v>
      </c>
      <c r="B122" s="8" t="s">
        <v>6</v>
      </c>
      <c r="C122" s="8" t="s">
        <v>113</v>
      </c>
      <c r="D122" s="8" t="s">
        <v>118</v>
      </c>
      <c r="E122" s="8"/>
      <c r="F122" s="37">
        <f>F123+F125</f>
        <v>3228548</v>
      </c>
      <c r="G122" s="38">
        <f>G123</f>
        <v>3031477.68</v>
      </c>
      <c r="H122" s="39">
        <f>H123</f>
        <v>93.92655487315562</v>
      </c>
      <c r="I122" s="6"/>
    </row>
    <row r="123" spans="1:9" ht="25.5" outlineLevel="5">
      <c r="A123" s="9" t="s">
        <v>28</v>
      </c>
      <c r="B123" s="8" t="s">
        <v>6</v>
      </c>
      <c r="C123" s="8" t="s">
        <v>113</v>
      </c>
      <c r="D123" s="8" t="s">
        <v>118</v>
      </c>
      <c r="E123" s="8" t="s">
        <v>29</v>
      </c>
      <c r="F123" s="37">
        <f>F124</f>
        <v>3227498</v>
      </c>
      <c r="G123" s="38">
        <f>G124</f>
        <v>3031477.68</v>
      </c>
      <c r="H123" s="39">
        <f>H124</f>
        <v>93.92655487315562</v>
      </c>
      <c r="I123" s="6"/>
    </row>
    <row r="124" spans="1:9" ht="25.5" outlineLevel="6">
      <c r="A124" s="9" t="s">
        <v>30</v>
      </c>
      <c r="B124" s="8" t="s">
        <v>6</v>
      </c>
      <c r="C124" s="8" t="s">
        <v>113</v>
      </c>
      <c r="D124" s="8" t="s">
        <v>118</v>
      </c>
      <c r="E124" s="8" t="s">
        <v>31</v>
      </c>
      <c r="F124" s="37">
        <v>3227498</v>
      </c>
      <c r="G124" s="38">
        <v>3031477.68</v>
      </c>
      <c r="H124" s="39">
        <f>G124/F124*100</f>
        <v>93.92655487315562</v>
      </c>
      <c r="I124" s="6"/>
    </row>
    <row r="125" spans="1:9" ht="15" outlineLevel="6">
      <c r="A125" s="9" t="s">
        <v>231</v>
      </c>
      <c r="B125" s="8" t="s">
        <v>6</v>
      </c>
      <c r="C125" s="8" t="s">
        <v>113</v>
      </c>
      <c r="D125" s="8" t="s">
        <v>118</v>
      </c>
      <c r="E125" s="8"/>
      <c r="F125" s="37">
        <f>F126</f>
        <v>1050</v>
      </c>
      <c r="G125" s="38">
        <f>G126</f>
        <v>1031.3</v>
      </c>
      <c r="H125" s="39">
        <f>H126</f>
        <v>98.21904761904761</v>
      </c>
      <c r="I125" s="6"/>
    </row>
    <row r="126" spans="1:9" ht="25.5" outlineLevel="6">
      <c r="A126" s="9" t="s">
        <v>233</v>
      </c>
      <c r="B126" s="8" t="s">
        <v>6</v>
      </c>
      <c r="C126" s="8" t="s">
        <v>113</v>
      </c>
      <c r="D126" s="8" t="s">
        <v>118</v>
      </c>
      <c r="E126" s="8" t="s">
        <v>39</v>
      </c>
      <c r="F126" s="37">
        <v>1050</v>
      </c>
      <c r="G126" s="38">
        <v>1031.3</v>
      </c>
      <c r="H126" s="39">
        <f>G126/F126*100</f>
        <v>98.21904761904761</v>
      </c>
      <c r="I126" s="6"/>
    </row>
    <row r="127" spans="1:9" ht="25.5" outlineLevel="7">
      <c r="A127" s="9" t="s">
        <v>119</v>
      </c>
      <c r="B127" s="8" t="s">
        <v>6</v>
      </c>
      <c r="C127" s="8" t="s">
        <v>113</v>
      </c>
      <c r="D127" s="8" t="s">
        <v>120</v>
      </c>
      <c r="E127" s="8"/>
      <c r="F127" s="37">
        <f aca="true" t="shared" si="10" ref="F127:H129">F128</f>
        <v>50000</v>
      </c>
      <c r="G127" s="38">
        <f t="shared" si="10"/>
        <v>43548</v>
      </c>
      <c r="H127" s="39">
        <f t="shared" si="10"/>
        <v>87.09599999999999</v>
      </c>
      <c r="I127" s="6"/>
    </row>
    <row r="128" spans="1:9" ht="25.5" outlineLevel="7">
      <c r="A128" s="9" t="s">
        <v>121</v>
      </c>
      <c r="B128" s="8" t="s">
        <v>6</v>
      </c>
      <c r="C128" s="8" t="s">
        <v>113</v>
      </c>
      <c r="D128" s="8" t="s">
        <v>122</v>
      </c>
      <c r="E128" s="8"/>
      <c r="F128" s="37">
        <f t="shared" si="10"/>
        <v>50000</v>
      </c>
      <c r="G128" s="38">
        <f t="shared" si="10"/>
        <v>43548</v>
      </c>
      <c r="H128" s="39">
        <f t="shared" si="10"/>
        <v>87.09599999999999</v>
      </c>
      <c r="I128" s="6"/>
    </row>
    <row r="129" spans="1:9" ht="25.5" outlineLevel="2">
      <c r="A129" s="9" t="s">
        <v>28</v>
      </c>
      <c r="B129" s="8" t="s">
        <v>6</v>
      </c>
      <c r="C129" s="8" t="s">
        <v>113</v>
      </c>
      <c r="D129" s="8" t="s">
        <v>122</v>
      </c>
      <c r="E129" s="8" t="s">
        <v>29</v>
      </c>
      <c r="F129" s="37">
        <f t="shared" si="10"/>
        <v>50000</v>
      </c>
      <c r="G129" s="38">
        <f t="shared" si="10"/>
        <v>43548</v>
      </c>
      <c r="H129" s="39">
        <f t="shared" si="10"/>
        <v>87.09599999999999</v>
      </c>
      <c r="I129" s="6"/>
    </row>
    <row r="130" spans="1:9" ht="25.5" outlineLevel="3">
      <c r="A130" s="9" t="s">
        <v>30</v>
      </c>
      <c r="B130" s="8" t="s">
        <v>6</v>
      </c>
      <c r="C130" s="8" t="s">
        <v>113</v>
      </c>
      <c r="D130" s="8" t="s">
        <v>122</v>
      </c>
      <c r="E130" s="8" t="s">
        <v>31</v>
      </c>
      <c r="F130" s="37">
        <v>50000</v>
      </c>
      <c r="G130" s="38">
        <v>43548</v>
      </c>
      <c r="H130" s="39">
        <f>G130/F130*100</f>
        <v>87.09599999999999</v>
      </c>
      <c r="I130" s="6"/>
    </row>
    <row r="131" spans="1:9" ht="25.5" outlineLevel="5">
      <c r="A131" s="9" t="s">
        <v>123</v>
      </c>
      <c r="B131" s="8" t="s">
        <v>6</v>
      </c>
      <c r="C131" s="8" t="s">
        <v>113</v>
      </c>
      <c r="D131" s="8" t="s">
        <v>124</v>
      </c>
      <c r="E131" s="8"/>
      <c r="F131" s="37">
        <f aca="true" t="shared" si="11" ref="F131:H133">F132</f>
        <v>1011473.18</v>
      </c>
      <c r="G131" s="38">
        <f t="shared" si="11"/>
        <v>880308.01</v>
      </c>
      <c r="H131" s="39">
        <f t="shared" si="11"/>
        <v>87.03226416739986</v>
      </c>
      <c r="I131" s="6"/>
    </row>
    <row r="132" spans="1:9" ht="25.5" outlineLevel="6">
      <c r="A132" s="9" t="s">
        <v>125</v>
      </c>
      <c r="B132" s="8" t="s">
        <v>6</v>
      </c>
      <c r="C132" s="8" t="s">
        <v>113</v>
      </c>
      <c r="D132" s="8" t="s">
        <v>126</v>
      </c>
      <c r="E132" s="8"/>
      <c r="F132" s="37">
        <f t="shared" si="11"/>
        <v>1011473.18</v>
      </c>
      <c r="G132" s="38">
        <f t="shared" si="11"/>
        <v>880308.01</v>
      </c>
      <c r="H132" s="39">
        <f t="shared" si="11"/>
        <v>87.03226416739986</v>
      </c>
      <c r="I132" s="6"/>
    </row>
    <row r="133" spans="1:9" ht="25.5" outlineLevel="7">
      <c r="A133" s="9" t="s">
        <v>28</v>
      </c>
      <c r="B133" s="8" t="s">
        <v>6</v>
      </c>
      <c r="C133" s="8" t="s">
        <v>113</v>
      </c>
      <c r="D133" s="8" t="s">
        <v>126</v>
      </c>
      <c r="E133" s="8" t="s">
        <v>29</v>
      </c>
      <c r="F133" s="37">
        <f t="shared" si="11"/>
        <v>1011473.18</v>
      </c>
      <c r="G133" s="38">
        <f t="shared" si="11"/>
        <v>880308.01</v>
      </c>
      <c r="H133" s="39">
        <f t="shared" si="11"/>
        <v>87.03226416739986</v>
      </c>
      <c r="I133" s="6"/>
    </row>
    <row r="134" spans="1:9" ht="25.5" outlineLevel="7">
      <c r="A134" s="9" t="s">
        <v>30</v>
      </c>
      <c r="B134" s="8" t="s">
        <v>6</v>
      </c>
      <c r="C134" s="8" t="s">
        <v>113</v>
      </c>
      <c r="D134" s="8" t="s">
        <v>126</v>
      </c>
      <c r="E134" s="8" t="s">
        <v>31</v>
      </c>
      <c r="F134" s="37">
        <v>1011473.18</v>
      </c>
      <c r="G134" s="38">
        <v>880308.01</v>
      </c>
      <c r="H134" s="39">
        <f>G134/F134*100</f>
        <v>87.03226416739986</v>
      </c>
      <c r="I134" s="6"/>
    </row>
    <row r="135" spans="1:9" ht="38.25" outlineLevel="5">
      <c r="A135" s="12" t="s">
        <v>127</v>
      </c>
      <c r="B135" s="13" t="s">
        <v>6</v>
      </c>
      <c r="C135" s="13" t="s">
        <v>113</v>
      </c>
      <c r="D135" s="13" t="s">
        <v>128</v>
      </c>
      <c r="E135" s="13"/>
      <c r="F135" s="37">
        <f aca="true" t="shared" si="12" ref="F135:H136">F136</f>
        <v>5814654.52</v>
      </c>
      <c r="G135" s="38">
        <f t="shared" si="12"/>
        <v>5434345.03</v>
      </c>
      <c r="H135" s="39">
        <f t="shared" si="12"/>
        <v>93.45946541291676</v>
      </c>
      <c r="I135" s="6"/>
    </row>
    <row r="136" spans="1:9" ht="15" outlineLevel="6">
      <c r="A136" s="12" t="s">
        <v>210</v>
      </c>
      <c r="B136" s="13" t="s">
        <v>6</v>
      </c>
      <c r="C136" s="13" t="s">
        <v>113</v>
      </c>
      <c r="D136" s="13" t="s">
        <v>129</v>
      </c>
      <c r="E136" s="13"/>
      <c r="F136" s="37">
        <f t="shared" si="12"/>
        <v>5814654.52</v>
      </c>
      <c r="G136" s="38">
        <f t="shared" si="12"/>
        <v>5434345.03</v>
      </c>
      <c r="H136" s="39">
        <f t="shared" si="12"/>
        <v>93.45946541291676</v>
      </c>
      <c r="I136" s="6"/>
    </row>
    <row r="137" spans="1:9" ht="25.5" outlineLevel="7">
      <c r="A137" s="12" t="s">
        <v>28</v>
      </c>
      <c r="B137" s="13" t="s">
        <v>6</v>
      </c>
      <c r="C137" s="13" t="s">
        <v>113</v>
      </c>
      <c r="D137" s="13" t="s">
        <v>129</v>
      </c>
      <c r="E137" s="13" t="s">
        <v>29</v>
      </c>
      <c r="F137" s="37">
        <f>F139</f>
        <v>5814654.52</v>
      </c>
      <c r="G137" s="38">
        <f>G139</f>
        <v>5434345.03</v>
      </c>
      <c r="H137" s="39">
        <f>H139</f>
        <v>93.45946541291676</v>
      </c>
      <c r="I137" s="6"/>
    </row>
    <row r="138" spans="1:9" ht="0.75" customHeight="1" outlineLevel="7">
      <c r="A138" s="12"/>
      <c r="B138" s="13"/>
      <c r="C138" s="13"/>
      <c r="D138" s="13"/>
      <c r="E138" s="13"/>
      <c r="F138" s="37"/>
      <c r="G138" s="38"/>
      <c r="H138" s="39"/>
      <c r="I138" s="6"/>
    </row>
    <row r="139" spans="1:9" ht="25.5" outlineLevel="7">
      <c r="A139" s="12" t="s">
        <v>30</v>
      </c>
      <c r="B139" s="13" t="s">
        <v>6</v>
      </c>
      <c r="C139" s="13" t="s">
        <v>113</v>
      </c>
      <c r="D139" s="13" t="s">
        <v>129</v>
      </c>
      <c r="E139" s="13" t="s">
        <v>31</v>
      </c>
      <c r="F139" s="37">
        <v>5814654.52</v>
      </c>
      <c r="G139" s="38">
        <v>5434345.03</v>
      </c>
      <c r="H139" s="39">
        <f>G139/F139*100</f>
        <v>93.45946541291676</v>
      </c>
      <c r="I139" s="6"/>
    </row>
    <row r="140" spans="1:9" ht="25.5" outlineLevel="7">
      <c r="A140" s="12" t="s">
        <v>216</v>
      </c>
      <c r="B140" s="13" t="s">
        <v>6</v>
      </c>
      <c r="C140" s="13" t="s">
        <v>113</v>
      </c>
      <c r="D140" s="13" t="s">
        <v>217</v>
      </c>
      <c r="E140" s="13"/>
      <c r="F140" s="37">
        <f>F141</f>
        <v>1447500.06</v>
      </c>
      <c r="G140" s="38">
        <f>G141</f>
        <v>1204576.2</v>
      </c>
      <c r="H140" s="39">
        <f>H141</f>
        <v>83.2176960324271</v>
      </c>
      <c r="I140" s="6"/>
    </row>
    <row r="141" spans="1:9" ht="15" outlineLevel="7">
      <c r="A141" s="12" t="s">
        <v>219</v>
      </c>
      <c r="B141" s="13" t="s">
        <v>6</v>
      </c>
      <c r="C141" s="13" t="s">
        <v>113</v>
      </c>
      <c r="D141" s="13" t="s">
        <v>218</v>
      </c>
      <c r="E141" s="13" t="s">
        <v>31</v>
      </c>
      <c r="F141" s="37">
        <v>1447500.06</v>
      </c>
      <c r="G141" s="38">
        <v>1204576.2</v>
      </c>
      <c r="H141" s="39">
        <f>G141/F141*100</f>
        <v>83.2176960324271</v>
      </c>
      <c r="I141" s="6"/>
    </row>
    <row r="142" spans="1:9" ht="38.25" outlineLevel="7">
      <c r="A142" s="12" t="s">
        <v>199</v>
      </c>
      <c r="B142" s="13" t="s">
        <v>6</v>
      </c>
      <c r="C142" s="13" t="s">
        <v>113</v>
      </c>
      <c r="D142" s="13" t="s">
        <v>130</v>
      </c>
      <c r="E142" s="13"/>
      <c r="F142" s="37">
        <f>F143+F144</f>
        <v>3052695.04</v>
      </c>
      <c r="G142" s="38">
        <f>G143+G144</f>
        <v>3052695.04</v>
      </c>
      <c r="H142" s="39">
        <f>G142/F142*100</f>
        <v>100</v>
      </c>
      <c r="I142" s="6"/>
    </row>
    <row r="143" spans="1:9" ht="15" outlineLevel="6">
      <c r="A143" s="12" t="s">
        <v>220</v>
      </c>
      <c r="B143" s="13" t="s">
        <v>6</v>
      </c>
      <c r="C143" s="13" t="s">
        <v>113</v>
      </c>
      <c r="D143" s="13" t="s">
        <v>221</v>
      </c>
      <c r="E143" s="13" t="s">
        <v>31</v>
      </c>
      <c r="F143" s="37">
        <v>2187023.18</v>
      </c>
      <c r="G143" s="38">
        <v>2187023.18</v>
      </c>
      <c r="H143" s="39">
        <f>G143/F143*100</f>
        <v>100</v>
      </c>
      <c r="I143" s="6"/>
    </row>
    <row r="144" spans="1:9" ht="25.5" outlineLevel="7">
      <c r="A144" s="12" t="s">
        <v>223</v>
      </c>
      <c r="B144" s="13" t="s">
        <v>6</v>
      </c>
      <c r="C144" s="13" t="s">
        <v>113</v>
      </c>
      <c r="D144" s="13" t="s">
        <v>253</v>
      </c>
      <c r="E144" s="13" t="s">
        <v>31</v>
      </c>
      <c r="F144" s="37">
        <v>865671.86</v>
      </c>
      <c r="G144" s="38">
        <f>G145</f>
        <v>865671.86</v>
      </c>
      <c r="H144" s="39">
        <f>H145</f>
        <v>100</v>
      </c>
      <c r="I144" s="6"/>
    </row>
    <row r="145" spans="1:9" ht="25.5" outlineLevel="7">
      <c r="A145" s="12" t="s">
        <v>222</v>
      </c>
      <c r="B145" s="13" t="s">
        <v>6</v>
      </c>
      <c r="C145" s="13" t="s">
        <v>113</v>
      </c>
      <c r="D145" s="13" t="s">
        <v>253</v>
      </c>
      <c r="E145" s="13" t="s">
        <v>31</v>
      </c>
      <c r="F145" s="37">
        <v>865671.86</v>
      </c>
      <c r="G145" s="38">
        <v>865671.86</v>
      </c>
      <c r="H145" s="39">
        <f>G145/F145*100</f>
        <v>100</v>
      </c>
      <c r="I145" s="6"/>
    </row>
    <row r="146" spans="1:9" ht="25.5" outlineLevel="5">
      <c r="A146" s="12" t="s">
        <v>200</v>
      </c>
      <c r="B146" s="13" t="s">
        <v>6</v>
      </c>
      <c r="C146" s="13" t="s">
        <v>113</v>
      </c>
      <c r="D146" s="13" t="s">
        <v>131</v>
      </c>
      <c r="E146" s="13"/>
      <c r="F146" s="37">
        <f>F147</f>
        <v>30000</v>
      </c>
      <c r="G146" s="38" t="s">
        <v>234</v>
      </c>
      <c r="H146" s="42">
        <f>H147</f>
        <v>0</v>
      </c>
      <c r="I146" s="6"/>
    </row>
    <row r="147" spans="1:9" ht="38.25" outlineLevel="6">
      <c r="A147" s="12" t="s">
        <v>132</v>
      </c>
      <c r="B147" s="13" t="s">
        <v>6</v>
      </c>
      <c r="C147" s="13" t="s">
        <v>113</v>
      </c>
      <c r="D147" s="13" t="s">
        <v>133</v>
      </c>
      <c r="E147" s="13"/>
      <c r="F147" s="37">
        <f>F148</f>
        <v>30000</v>
      </c>
      <c r="G147" s="38" t="s">
        <v>234</v>
      </c>
      <c r="H147" s="39">
        <f>H148</f>
        <v>0</v>
      </c>
      <c r="I147" s="6"/>
    </row>
    <row r="148" spans="1:9" ht="25.5" outlineLevel="7">
      <c r="A148" s="12" t="s">
        <v>134</v>
      </c>
      <c r="B148" s="13" t="s">
        <v>6</v>
      </c>
      <c r="C148" s="13" t="s">
        <v>113</v>
      </c>
      <c r="D148" s="13" t="s">
        <v>135</v>
      </c>
      <c r="E148" s="13"/>
      <c r="F148" s="37">
        <f>F149</f>
        <v>30000</v>
      </c>
      <c r="G148" s="38" t="s">
        <v>234</v>
      </c>
      <c r="H148" s="39">
        <f>H149</f>
        <v>0</v>
      </c>
      <c r="I148" s="6"/>
    </row>
    <row r="149" spans="1:9" ht="25.5" outlineLevel="7">
      <c r="A149" s="12" t="s">
        <v>190</v>
      </c>
      <c r="B149" s="13" t="s">
        <v>6</v>
      </c>
      <c r="C149" s="13" t="s">
        <v>113</v>
      </c>
      <c r="D149" s="13" t="s">
        <v>135</v>
      </c>
      <c r="E149" s="13" t="s">
        <v>29</v>
      </c>
      <c r="F149" s="37">
        <f>F150</f>
        <v>30000</v>
      </c>
      <c r="G149" s="38" t="s">
        <v>234</v>
      </c>
      <c r="H149" s="39">
        <f>H150</f>
        <v>0</v>
      </c>
      <c r="I149" s="6"/>
    </row>
    <row r="150" spans="1:9" ht="25.5" outlineLevel="3">
      <c r="A150" s="12" t="s">
        <v>30</v>
      </c>
      <c r="B150" s="13" t="s">
        <v>6</v>
      </c>
      <c r="C150" s="13" t="s">
        <v>113</v>
      </c>
      <c r="D150" s="13" t="s">
        <v>135</v>
      </c>
      <c r="E150" s="13" t="s">
        <v>31</v>
      </c>
      <c r="F150" s="37">
        <v>30000</v>
      </c>
      <c r="G150" s="38" t="s">
        <v>234</v>
      </c>
      <c r="H150" s="39">
        <f>G150/F150</f>
        <v>0</v>
      </c>
      <c r="I150" s="6"/>
    </row>
    <row r="151" spans="1:9" ht="15" outlineLevel="5">
      <c r="A151" s="16" t="s">
        <v>136</v>
      </c>
      <c r="B151" s="15" t="s">
        <v>6</v>
      </c>
      <c r="C151" s="15" t="s">
        <v>137</v>
      </c>
      <c r="D151" s="15"/>
      <c r="E151" s="15"/>
      <c r="F151" s="31">
        <f aca="true" t="shared" si="13" ref="F151:H152">F152</f>
        <v>8204000</v>
      </c>
      <c r="G151" s="32">
        <f t="shared" si="13"/>
        <v>7683706.24</v>
      </c>
      <c r="H151" s="33">
        <f t="shared" si="13"/>
        <v>93.65804778156996</v>
      </c>
      <c r="I151" s="6"/>
    </row>
    <row r="152" spans="1:9" ht="15" outlineLevel="6">
      <c r="A152" s="12" t="s">
        <v>138</v>
      </c>
      <c r="B152" s="13" t="s">
        <v>6</v>
      </c>
      <c r="C152" s="13" t="s">
        <v>139</v>
      </c>
      <c r="D152" s="13"/>
      <c r="E152" s="13"/>
      <c r="F152" s="34">
        <f t="shared" si="13"/>
        <v>8204000</v>
      </c>
      <c r="G152" s="35">
        <f t="shared" si="13"/>
        <v>7683706.24</v>
      </c>
      <c r="H152" s="36">
        <f t="shared" si="13"/>
        <v>93.65804778156996</v>
      </c>
      <c r="I152" s="6"/>
    </row>
    <row r="153" spans="1:9" ht="25.5" outlineLevel="7">
      <c r="A153" s="12" t="s">
        <v>201</v>
      </c>
      <c r="B153" s="13" t="s">
        <v>6</v>
      </c>
      <c r="C153" s="13" t="s">
        <v>139</v>
      </c>
      <c r="D153" s="13" t="s">
        <v>140</v>
      </c>
      <c r="E153" s="13"/>
      <c r="F153" s="37">
        <f>F154+F158+F163</f>
        <v>8204000</v>
      </c>
      <c r="G153" s="38">
        <f>G157+G162+G167</f>
        <v>7683706.24</v>
      </c>
      <c r="H153" s="39">
        <f>G153/F153*100</f>
        <v>93.65804778156996</v>
      </c>
      <c r="I153" s="6"/>
    </row>
    <row r="154" spans="1:9" ht="25.5" outlineLevel="7">
      <c r="A154" s="12" t="s">
        <v>141</v>
      </c>
      <c r="B154" s="13" t="s">
        <v>6</v>
      </c>
      <c r="C154" s="13" t="s">
        <v>139</v>
      </c>
      <c r="D154" s="13" t="s">
        <v>142</v>
      </c>
      <c r="E154" s="13"/>
      <c r="F154" s="37">
        <f aca="true" t="shared" si="14" ref="F154:G156">F155</f>
        <v>600000</v>
      </c>
      <c r="G154" s="38">
        <f t="shared" si="14"/>
        <v>103131.33</v>
      </c>
      <c r="H154" s="39">
        <f>G154/F154*100</f>
        <v>17.188555</v>
      </c>
      <c r="I154" s="6"/>
    </row>
    <row r="155" spans="1:9" ht="15" outlineLevel="3">
      <c r="A155" s="12" t="s">
        <v>143</v>
      </c>
      <c r="B155" s="13" t="s">
        <v>6</v>
      </c>
      <c r="C155" s="13" t="s">
        <v>139</v>
      </c>
      <c r="D155" s="13" t="s">
        <v>144</v>
      </c>
      <c r="E155" s="13"/>
      <c r="F155" s="37">
        <f t="shared" si="14"/>
        <v>600000</v>
      </c>
      <c r="G155" s="38">
        <f t="shared" si="14"/>
        <v>103131.33</v>
      </c>
      <c r="H155" s="39">
        <f>G155/F155*100</f>
        <v>17.188555</v>
      </c>
      <c r="I155" s="6"/>
    </row>
    <row r="156" spans="1:9" ht="25.5" outlineLevel="5">
      <c r="A156" s="12" t="s">
        <v>28</v>
      </c>
      <c r="B156" s="13" t="s">
        <v>6</v>
      </c>
      <c r="C156" s="13" t="s">
        <v>139</v>
      </c>
      <c r="D156" s="13" t="s">
        <v>144</v>
      </c>
      <c r="E156" s="13" t="s">
        <v>29</v>
      </c>
      <c r="F156" s="37">
        <f t="shared" si="14"/>
        <v>600000</v>
      </c>
      <c r="G156" s="38">
        <f t="shared" si="14"/>
        <v>103131.33</v>
      </c>
      <c r="H156" s="39">
        <f>G156/F156*100</f>
        <v>17.188555</v>
      </c>
      <c r="I156" s="6"/>
    </row>
    <row r="157" spans="1:9" ht="25.5" outlineLevel="6">
      <c r="A157" s="12" t="s">
        <v>30</v>
      </c>
      <c r="B157" s="13" t="s">
        <v>6</v>
      </c>
      <c r="C157" s="13" t="s">
        <v>139</v>
      </c>
      <c r="D157" s="13" t="s">
        <v>144</v>
      </c>
      <c r="E157" s="13" t="s">
        <v>31</v>
      </c>
      <c r="F157" s="37">
        <v>600000</v>
      </c>
      <c r="G157" s="38">
        <v>103131.33</v>
      </c>
      <c r="H157" s="39">
        <f>G157/F157*100</f>
        <v>17.188555</v>
      </c>
      <c r="I157" s="6"/>
    </row>
    <row r="158" spans="1:9" ht="25.5" outlineLevel="7">
      <c r="A158" s="12" t="s">
        <v>145</v>
      </c>
      <c r="B158" s="13" t="s">
        <v>6</v>
      </c>
      <c r="C158" s="13" t="s">
        <v>139</v>
      </c>
      <c r="D158" s="13" t="s">
        <v>146</v>
      </c>
      <c r="E158" s="13"/>
      <c r="F158" s="37">
        <f aca="true" t="shared" si="15" ref="F158:H161">F159</f>
        <v>5717900</v>
      </c>
      <c r="G158" s="38">
        <f t="shared" si="15"/>
        <v>5717900</v>
      </c>
      <c r="H158" s="39">
        <f t="shared" si="15"/>
        <v>100</v>
      </c>
      <c r="I158" s="6"/>
    </row>
    <row r="159" spans="1:9" ht="25.5" outlineLevel="7">
      <c r="A159" s="12" t="s">
        <v>147</v>
      </c>
      <c r="B159" s="13" t="s">
        <v>6</v>
      </c>
      <c r="C159" s="13" t="s">
        <v>139</v>
      </c>
      <c r="D159" s="13" t="s">
        <v>148</v>
      </c>
      <c r="E159" s="13"/>
      <c r="F159" s="37">
        <f t="shared" si="15"/>
        <v>5717900</v>
      </c>
      <c r="G159" s="38">
        <f t="shared" si="15"/>
        <v>5717900</v>
      </c>
      <c r="H159" s="39">
        <f t="shared" si="15"/>
        <v>100</v>
      </c>
      <c r="I159" s="6"/>
    </row>
    <row r="160" spans="1:9" ht="15" outlineLevel="7">
      <c r="A160" s="12" t="s">
        <v>149</v>
      </c>
      <c r="B160" s="13" t="s">
        <v>6</v>
      </c>
      <c r="C160" s="13" t="s">
        <v>139</v>
      </c>
      <c r="D160" s="13" t="s">
        <v>150</v>
      </c>
      <c r="E160" s="13"/>
      <c r="F160" s="37">
        <f t="shared" si="15"/>
        <v>5717900</v>
      </c>
      <c r="G160" s="38">
        <f t="shared" si="15"/>
        <v>5717900</v>
      </c>
      <c r="H160" s="39">
        <f t="shared" si="15"/>
        <v>100</v>
      </c>
      <c r="I160" s="6"/>
    </row>
    <row r="161" spans="1:9" ht="25.5" outlineLevel="7">
      <c r="A161" s="12" t="s">
        <v>151</v>
      </c>
      <c r="B161" s="13" t="s">
        <v>6</v>
      </c>
      <c r="C161" s="13" t="s">
        <v>139</v>
      </c>
      <c r="D161" s="13" t="s">
        <v>150</v>
      </c>
      <c r="E161" s="13" t="s">
        <v>152</v>
      </c>
      <c r="F161" s="37">
        <f t="shared" si="15"/>
        <v>5717900</v>
      </c>
      <c r="G161" s="38">
        <f t="shared" si="15"/>
        <v>5717900</v>
      </c>
      <c r="H161" s="39">
        <f t="shared" si="15"/>
        <v>100</v>
      </c>
      <c r="I161" s="6"/>
    </row>
    <row r="162" spans="1:9" ht="28.5" customHeight="1" outlineLevel="7">
      <c r="A162" s="12" t="s">
        <v>153</v>
      </c>
      <c r="B162" s="13" t="s">
        <v>6</v>
      </c>
      <c r="C162" s="13" t="s">
        <v>139</v>
      </c>
      <c r="D162" s="13" t="s">
        <v>150</v>
      </c>
      <c r="E162" s="13" t="s">
        <v>154</v>
      </c>
      <c r="F162" s="37">
        <v>5717900</v>
      </c>
      <c r="G162" s="38">
        <v>5717900</v>
      </c>
      <c r="H162" s="39">
        <f>G162/F162*100</f>
        <v>100</v>
      </c>
      <c r="I162" s="6"/>
    </row>
    <row r="163" spans="1:9" ht="25.5" outlineLevel="7">
      <c r="A163" s="12" t="s">
        <v>155</v>
      </c>
      <c r="B163" s="13" t="s">
        <v>6</v>
      </c>
      <c r="C163" s="13" t="s">
        <v>139</v>
      </c>
      <c r="D163" s="13" t="s">
        <v>156</v>
      </c>
      <c r="E163" s="13"/>
      <c r="F163" s="37">
        <f aca="true" t="shared" si="16" ref="F163:H166">F164</f>
        <v>1886100</v>
      </c>
      <c r="G163" s="38">
        <f t="shared" si="16"/>
        <v>1862674.91</v>
      </c>
      <c r="H163" s="39">
        <f t="shared" si="16"/>
        <v>98.7580144212926</v>
      </c>
      <c r="I163" s="6"/>
    </row>
    <row r="164" spans="1:9" ht="25.5" outlineLevel="1">
      <c r="A164" s="12" t="s">
        <v>157</v>
      </c>
      <c r="B164" s="13" t="s">
        <v>6</v>
      </c>
      <c r="C164" s="13" t="s">
        <v>139</v>
      </c>
      <c r="D164" s="13" t="s">
        <v>158</v>
      </c>
      <c r="E164" s="13"/>
      <c r="F164" s="37">
        <f t="shared" si="16"/>
        <v>1886100</v>
      </c>
      <c r="G164" s="38">
        <f t="shared" si="16"/>
        <v>1862674.91</v>
      </c>
      <c r="H164" s="39">
        <f t="shared" si="16"/>
        <v>98.7580144212926</v>
      </c>
      <c r="I164" s="6"/>
    </row>
    <row r="165" spans="1:9" ht="15" outlineLevel="2">
      <c r="A165" s="12" t="s">
        <v>159</v>
      </c>
      <c r="B165" s="13" t="s">
        <v>6</v>
      </c>
      <c r="C165" s="13" t="s">
        <v>139</v>
      </c>
      <c r="D165" s="13" t="s">
        <v>160</v>
      </c>
      <c r="E165" s="13"/>
      <c r="F165" s="37">
        <f t="shared" si="16"/>
        <v>1886100</v>
      </c>
      <c r="G165" s="38">
        <f t="shared" si="16"/>
        <v>1862674.91</v>
      </c>
      <c r="H165" s="39">
        <f t="shared" si="16"/>
        <v>98.7580144212926</v>
      </c>
      <c r="I165" s="6"/>
    </row>
    <row r="166" spans="1:9" ht="15" outlineLevel="3">
      <c r="A166" s="12" t="s">
        <v>161</v>
      </c>
      <c r="B166" s="13" t="s">
        <v>6</v>
      </c>
      <c r="C166" s="13" t="s">
        <v>139</v>
      </c>
      <c r="D166" s="13" t="s">
        <v>160</v>
      </c>
      <c r="E166" s="13" t="s">
        <v>162</v>
      </c>
      <c r="F166" s="37">
        <f t="shared" si="16"/>
        <v>1886100</v>
      </c>
      <c r="G166" s="38">
        <f t="shared" si="16"/>
        <v>1862674.91</v>
      </c>
      <c r="H166" s="39">
        <f t="shared" si="16"/>
        <v>98.7580144212926</v>
      </c>
      <c r="I166" s="6"/>
    </row>
    <row r="167" spans="1:9" ht="15" outlineLevel="5">
      <c r="A167" s="12" t="s">
        <v>163</v>
      </c>
      <c r="B167" s="13" t="s">
        <v>6</v>
      </c>
      <c r="C167" s="13" t="s">
        <v>139</v>
      </c>
      <c r="D167" s="13" t="s">
        <v>160</v>
      </c>
      <c r="E167" s="13" t="s">
        <v>164</v>
      </c>
      <c r="F167" s="37">
        <v>1886100</v>
      </c>
      <c r="G167" s="38">
        <v>1862674.91</v>
      </c>
      <c r="H167" s="39">
        <f>G167/F167*100</f>
        <v>98.7580144212926</v>
      </c>
      <c r="I167" s="6"/>
    </row>
    <row r="168" spans="1:9" ht="15" outlineLevel="6">
      <c r="A168" s="16" t="s">
        <v>165</v>
      </c>
      <c r="B168" s="15" t="s">
        <v>6</v>
      </c>
      <c r="C168" s="15" t="s">
        <v>166</v>
      </c>
      <c r="D168" s="15"/>
      <c r="E168" s="15"/>
      <c r="F168" s="31">
        <f>F169</f>
        <v>12300</v>
      </c>
      <c r="G168" s="32" t="s">
        <v>234</v>
      </c>
      <c r="H168" s="33">
        <v>0</v>
      </c>
      <c r="I168" s="6"/>
    </row>
    <row r="169" spans="1:9" ht="15" outlineLevel="7">
      <c r="A169" s="12" t="s">
        <v>167</v>
      </c>
      <c r="B169" s="13" t="s">
        <v>6</v>
      </c>
      <c r="C169" s="13" t="s">
        <v>168</v>
      </c>
      <c r="D169" s="13"/>
      <c r="E169" s="13"/>
      <c r="F169" s="34">
        <f aca="true" t="shared" si="17" ref="F169:F174">F170</f>
        <v>12300</v>
      </c>
      <c r="G169" s="35" t="s">
        <v>234</v>
      </c>
      <c r="H169" s="36">
        <v>0</v>
      </c>
      <c r="I169" s="6"/>
    </row>
    <row r="170" spans="1:9" ht="25.5" outlineLevel="7">
      <c r="A170" s="12" t="s">
        <v>202</v>
      </c>
      <c r="B170" s="13" t="s">
        <v>6</v>
      </c>
      <c r="C170" s="13" t="s">
        <v>168</v>
      </c>
      <c r="D170" s="13" t="s">
        <v>140</v>
      </c>
      <c r="E170" s="13"/>
      <c r="F170" s="37">
        <f t="shared" si="17"/>
        <v>12300</v>
      </c>
      <c r="G170" s="38" t="s">
        <v>234</v>
      </c>
      <c r="H170" s="39">
        <v>0</v>
      </c>
      <c r="I170" s="6"/>
    </row>
    <row r="171" spans="1:9" ht="25.5" outlineLevel="4">
      <c r="A171" s="12" t="s">
        <v>169</v>
      </c>
      <c r="B171" s="13" t="s">
        <v>6</v>
      </c>
      <c r="C171" s="13" t="s">
        <v>168</v>
      </c>
      <c r="D171" s="13" t="s">
        <v>170</v>
      </c>
      <c r="E171" s="13"/>
      <c r="F171" s="37">
        <f t="shared" si="17"/>
        <v>12300</v>
      </c>
      <c r="G171" s="38" t="s">
        <v>234</v>
      </c>
      <c r="H171" s="39">
        <v>0</v>
      </c>
      <c r="I171" s="6"/>
    </row>
    <row r="172" spans="1:9" ht="25.5" outlineLevel="5">
      <c r="A172" s="12" t="s">
        <v>171</v>
      </c>
      <c r="B172" s="13" t="s">
        <v>6</v>
      </c>
      <c r="C172" s="13" t="s">
        <v>168</v>
      </c>
      <c r="D172" s="13" t="s">
        <v>172</v>
      </c>
      <c r="E172" s="13"/>
      <c r="F172" s="37">
        <f t="shared" si="17"/>
        <v>12300</v>
      </c>
      <c r="G172" s="38" t="s">
        <v>234</v>
      </c>
      <c r="H172" s="39">
        <v>0</v>
      </c>
      <c r="I172" s="6"/>
    </row>
    <row r="173" spans="1:9" ht="15" outlineLevel="6">
      <c r="A173" s="12" t="s">
        <v>173</v>
      </c>
      <c r="B173" s="13" t="s">
        <v>6</v>
      </c>
      <c r="C173" s="13" t="s">
        <v>168</v>
      </c>
      <c r="D173" s="13" t="s">
        <v>174</v>
      </c>
      <c r="E173" s="13"/>
      <c r="F173" s="37">
        <f t="shared" si="17"/>
        <v>12300</v>
      </c>
      <c r="G173" s="38" t="s">
        <v>234</v>
      </c>
      <c r="H173" s="39">
        <v>0</v>
      </c>
      <c r="I173" s="6"/>
    </row>
    <row r="174" spans="1:9" ht="15" outlineLevel="7">
      <c r="A174" s="12" t="s">
        <v>161</v>
      </c>
      <c r="B174" s="13" t="s">
        <v>6</v>
      </c>
      <c r="C174" s="13" t="s">
        <v>168</v>
      </c>
      <c r="D174" s="13" t="s">
        <v>174</v>
      </c>
      <c r="E174" s="13" t="s">
        <v>162</v>
      </c>
      <c r="F174" s="37">
        <f t="shared" si="17"/>
        <v>12300</v>
      </c>
      <c r="G174" s="38" t="s">
        <v>234</v>
      </c>
      <c r="H174" s="39">
        <v>0</v>
      </c>
      <c r="I174" s="6"/>
    </row>
    <row r="175" spans="1:9" ht="15" outlineLevel="7">
      <c r="A175" s="12" t="s">
        <v>163</v>
      </c>
      <c r="B175" s="13" t="s">
        <v>6</v>
      </c>
      <c r="C175" s="13" t="s">
        <v>168</v>
      </c>
      <c r="D175" s="13" t="s">
        <v>174</v>
      </c>
      <c r="E175" s="13" t="s">
        <v>164</v>
      </c>
      <c r="F175" s="37">
        <v>12300</v>
      </c>
      <c r="G175" s="38" t="s">
        <v>234</v>
      </c>
      <c r="H175" s="39">
        <v>0</v>
      </c>
      <c r="I175" s="6"/>
    </row>
    <row r="176" spans="1:9" ht="15" outlineLevel="4">
      <c r="A176" s="16" t="s">
        <v>175</v>
      </c>
      <c r="B176" s="15" t="s">
        <v>6</v>
      </c>
      <c r="C176" s="15" t="s">
        <v>176</v>
      </c>
      <c r="D176" s="15"/>
      <c r="E176" s="15"/>
      <c r="F176" s="31">
        <f aca="true" t="shared" si="18" ref="F176:F181">F177</f>
        <v>100000</v>
      </c>
      <c r="G176" s="32" t="s">
        <v>234</v>
      </c>
      <c r="H176" s="33">
        <v>0</v>
      </c>
      <c r="I176" s="6"/>
    </row>
    <row r="177" spans="1:9" ht="15" outlineLevel="5">
      <c r="A177" s="12" t="s">
        <v>177</v>
      </c>
      <c r="B177" s="13" t="s">
        <v>6</v>
      </c>
      <c r="C177" s="13" t="s">
        <v>178</v>
      </c>
      <c r="D177" s="13"/>
      <c r="E177" s="13"/>
      <c r="F177" s="34">
        <f t="shared" si="18"/>
        <v>100000</v>
      </c>
      <c r="G177" s="35" t="s">
        <v>234</v>
      </c>
      <c r="H177" s="36">
        <v>0</v>
      </c>
      <c r="I177" s="6"/>
    </row>
    <row r="178" spans="1:9" ht="38.25" outlineLevel="6">
      <c r="A178" s="12" t="s">
        <v>203</v>
      </c>
      <c r="B178" s="13" t="s">
        <v>6</v>
      </c>
      <c r="C178" s="13" t="s">
        <v>178</v>
      </c>
      <c r="D178" s="13" t="s">
        <v>179</v>
      </c>
      <c r="E178" s="13"/>
      <c r="F178" s="37">
        <f t="shared" si="18"/>
        <v>100000</v>
      </c>
      <c r="G178" s="38" t="s">
        <v>234</v>
      </c>
      <c r="H178" s="39">
        <v>0</v>
      </c>
      <c r="I178" s="6"/>
    </row>
    <row r="179" spans="1:9" ht="38.25" outlineLevel="7">
      <c r="A179" s="12" t="s">
        <v>180</v>
      </c>
      <c r="B179" s="13" t="s">
        <v>6</v>
      </c>
      <c r="C179" s="13" t="s">
        <v>178</v>
      </c>
      <c r="D179" s="13" t="s">
        <v>181</v>
      </c>
      <c r="E179" s="13"/>
      <c r="F179" s="37">
        <f t="shared" si="18"/>
        <v>100000</v>
      </c>
      <c r="G179" s="38" t="s">
        <v>234</v>
      </c>
      <c r="H179" s="39">
        <v>0</v>
      </c>
      <c r="I179" s="6"/>
    </row>
    <row r="180" spans="1:9" ht="38.25" outlineLevel="7">
      <c r="A180" s="12" t="s">
        <v>182</v>
      </c>
      <c r="B180" s="13" t="s">
        <v>6</v>
      </c>
      <c r="C180" s="13" t="s">
        <v>178</v>
      </c>
      <c r="D180" s="13" t="s">
        <v>183</v>
      </c>
      <c r="E180" s="13"/>
      <c r="F180" s="37">
        <f t="shared" si="18"/>
        <v>100000</v>
      </c>
      <c r="G180" s="38" t="s">
        <v>234</v>
      </c>
      <c r="H180" s="39">
        <v>0</v>
      </c>
      <c r="I180" s="6"/>
    </row>
    <row r="181" spans="1:9" ht="25.5" outlineLevel="1">
      <c r="A181" s="12" t="s">
        <v>28</v>
      </c>
      <c r="B181" s="13" t="s">
        <v>6</v>
      </c>
      <c r="C181" s="13" t="s">
        <v>178</v>
      </c>
      <c r="D181" s="13" t="s">
        <v>183</v>
      </c>
      <c r="E181" s="13" t="s">
        <v>29</v>
      </c>
      <c r="F181" s="37">
        <f t="shared" si="18"/>
        <v>100000</v>
      </c>
      <c r="G181" s="38" t="s">
        <v>234</v>
      </c>
      <c r="H181" s="39">
        <v>0</v>
      </c>
      <c r="I181" s="6"/>
    </row>
    <row r="182" spans="1:9" ht="25.5" outlineLevel="2">
      <c r="A182" s="12" t="s">
        <v>30</v>
      </c>
      <c r="B182" s="13" t="s">
        <v>6</v>
      </c>
      <c r="C182" s="13" t="s">
        <v>178</v>
      </c>
      <c r="D182" s="13" t="s">
        <v>183</v>
      </c>
      <c r="E182" s="13" t="s">
        <v>31</v>
      </c>
      <c r="F182" s="37">
        <v>100000</v>
      </c>
      <c r="G182" s="38" t="s">
        <v>234</v>
      </c>
      <c r="H182" s="39">
        <v>0</v>
      </c>
      <c r="I182" s="6"/>
    </row>
    <row r="183" spans="1:9" ht="15" outlineLevel="3">
      <c r="A183" s="10" t="s">
        <v>184</v>
      </c>
      <c r="B183" s="10"/>
      <c r="C183" s="10"/>
      <c r="D183" s="10"/>
      <c r="E183" s="10"/>
      <c r="F183" s="43">
        <f>F10+F51+F60+F81+F97+F151+F168+F176</f>
        <v>51327701.620000005</v>
      </c>
      <c r="G183" s="44">
        <f>G10+G51+G60+G81+G97+G151+G168+G176</f>
        <v>45452964.79</v>
      </c>
      <c r="H183" s="45">
        <f>G183/F183*100</f>
        <v>88.55445179779706</v>
      </c>
      <c r="I183" s="6"/>
    </row>
    <row r="184" spans="1:9" ht="15" outlineLevel="4">
      <c r="A184" s="57"/>
      <c r="B184" s="28"/>
      <c r="C184" s="28"/>
      <c r="D184" s="28"/>
      <c r="E184" s="28"/>
      <c r="F184" s="28"/>
      <c r="G184" s="28"/>
      <c r="H184" s="29"/>
      <c r="I184" s="19"/>
    </row>
    <row r="185" spans="1:9" ht="15" outlineLevel="4">
      <c r="A185" s="19"/>
      <c r="B185" s="30"/>
      <c r="C185" s="30"/>
      <c r="D185" s="30"/>
      <c r="E185" s="30"/>
      <c r="F185" s="30"/>
      <c r="G185" s="30"/>
      <c r="H185" s="25"/>
      <c r="I185" s="19"/>
    </row>
    <row r="186" spans="1:9" ht="15" outlineLevel="4">
      <c r="A186" s="19"/>
      <c r="H186" s="25"/>
      <c r="I186" s="19"/>
    </row>
    <row r="187" spans="1:9" ht="15" outlineLevel="4">
      <c r="A187" s="19"/>
      <c r="H187" s="25"/>
      <c r="I187" s="19"/>
    </row>
    <row r="188" spans="1:9" ht="15" outlineLevel="4">
      <c r="A188" s="30"/>
      <c r="H188" s="25"/>
      <c r="I188" s="19"/>
    </row>
    <row r="189" spans="1:9" ht="15" outlineLevel="5">
      <c r="A189" s="30"/>
      <c r="H189" s="25"/>
      <c r="I189" s="19"/>
    </row>
    <row r="190" spans="1:9" ht="15" outlineLevel="6">
      <c r="A190" s="19"/>
      <c r="H190" s="25"/>
      <c r="I190" s="19"/>
    </row>
    <row r="191" spans="1:9" ht="15" outlineLevel="7">
      <c r="A191" s="19"/>
      <c r="H191" s="25"/>
      <c r="I191" s="19"/>
    </row>
    <row r="192" spans="1:9" ht="15" outlineLevel="7">
      <c r="A192" s="19"/>
      <c r="H192" s="25"/>
      <c r="I192" s="19"/>
    </row>
    <row r="193" spans="1:9" ht="15" outlineLevel="1">
      <c r="A193" s="19"/>
      <c r="H193" s="25"/>
      <c r="I193" s="19"/>
    </row>
    <row r="194" spans="1:9" ht="15" outlineLevel="2">
      <c r="A194" s="19"/>
      <c r="H194" s="25"/>
      <c r="I194" s="19"/>
    </row>
    <row r="195" spans="1:9" ht="15" outlineLevel="3">
      <c r="A195" s="30"/>
      <c r="I195" s="19"/>
    </row>
    <row r="196" ht="15" outlineLevel="5">
      <c r="A196" s="30"/>
    </row>
    <row r="197" ht="15" outlineLevel="6">
      <c r="A197" s="30"/>
    </row>
    <row r="198" ht="15" outlineLevel="7">
      <c r="A198" s="30"/>
    </row>
    <row r="199" ht="15" outlineLevel="7">
      <c r="A199" s="30"/>
    </row>
    <row r="200" ht="15" outlineLevel="2">
      <c r="A200" s="30"/>
    </row>
    <row r="201" ht="15" outlineLevel="2"/>
    <row r="202" ht="15" outlineLevel="3"/>
    <row r="203" ht="15" outlineLevel="5"/>
    <row r="204" ht="15" outlineLevel="6"/>
    <row r="205" ht="15" outlineLevel="7"/>
    <row r="206" ht="15" outlineLevel="7"/>
    <row r="207" ht="12.75" customHeight="1"/>
    <row r="208" ht="12.75" customHeight="1">
      <c r="I208" s="2"/>
    </row>
    <row r="209" ht="12.75" customHeight="1">
      <c r="I209" s="11"/>
    </row>
  </sheetData>
  <sheetProtection/>
  <mergeCells count="12">
    <mergeCell ref="B7:B8"/>
    <mergeCell ref="C7:C8"/>
    <mergeCell ref="A1:H1"/>
    <mergeCell ref="A2:H2"/>
    <mergeCell ref="D7:D8"/>
    <mergeCell ref="E7:E8"/>
    <mergeCell ref="F7:F8"/>
    <mergeCell ref="A3:H3"/>
    <mergeCell ref="A4:H4"/>
    <mergeCell ref="A5:H5"/>
    <mergeCell ref="A6:H6"/>
    <mergeCell ref="A7:A8"/>
  </mergeCells>
  <printOptions/>
  <pageMargins left="0.25" right="0.25" top="0.75" bottom="0.75" header="0.3" footer="0.3"/>
  <pageSetup errors="blank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2022-03-30T08:22:51Z</cp:lastPrinted>
  <dcterms:created xsi:type="dcterms:W3CDTF">2018-11-28T08:35:57Z</dcterms:created>
  <dcterms:modified xsi:type="dcterms:W3CDTF">2022-03-30T08:22:54Z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№6)(2).xls</vt:lpwstr>
  </property>
  <property fmtid="{D5CDD505-2E9C-101B-9397-08002B2CF9AE}" pid="3" name="Название отчета">
    <vt:lpwstr>Аналитический отчет по исполнению бюджета (Приложение №6)(2).xls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