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040" windowHeight="1170" activeTab="0"/>
  </bookViews>
  <sheets>
    <sheet name="Документ" sheetId="1" r:id="rId1"/>
  </sheets>
  <definedNames>
    <definedName name="_xlnm.Print_Titles" localSheetId="0">'Документ'!$7:$9</definedName>
  </definedNames>
  <calcPr fullCalcOnLoad="1"/>
</workbook>
</file>

<file path=xl/sharedStrings.xml><?xml version="1.0" encoding="utf-8"?>
<sst xmlns="http://schemas.openxmlformats.org/spreadsheetml/2006/main" count="794" uniqueCount="255">
  <si>
    <t>(рублей)</t>
  </si>
  <si>
    <t>Наименование</t>
  </si>
  <si>
    <t>КГРБС</t>
  </si>
  <si>
    <t>Раздел, подраздел</t>
  </si>
  <si>
    <t>Целевая статья</t>
  </si>
  <si>
    <t>Группы и подгруппы видов расходов</t>
  </si>
  <si>
    <t>Поселковая Управа городского поселения "Поселок Полотняный Завод"</t>
  </si>
  <si>
    <t>805</t>
  </si>
  <si>
    <t>0100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</si>
  <si>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</si>
  <si>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</si>
  <si>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Муниципальная программа "Развитие муниципального управления в МО Городское поселение "Поселок Полотняный Завод" на 2018-2022 годы</t>
  </si>
  <si>
    <t>25 0 00 00000</t>
  </si>
  <si>
    <t xml:space="preserve">          Основное мероприятие "Обеспечение деятельности представительного органа муниципального образования городское поселение "Поселок Полотняный Завод"</t>
  </si>
  <si>
    <t>25 0 01 00000</t>
  </si>
  <si>
    <t xml:space="preserve">            Депутаты представительного органа муниципального образования "Городское поселение "Поселок Полотняный Завод"</t>
  </si>
  <si>
    <t>25 0 01 00200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</si>
  <si>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</si>
  <si>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</si>
  <si>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  Расходы на выплаты персоналу государственных (муниципальных) органов</t>
  </si>
  <si>
    <t>120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</si>
  <si>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</si>
  <si>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</si>
  <si>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Основное мероприятие "Обеспечение деятельности органа местного самоуправления МО ГП Поселок Полотняный Завод"</t>
  </si>
  <si>
    <t>25 0 02 00000</t>
  </si>
  <si>
    <t xml:space="preserve">            Высшее должностное лицо администрации МО Городское поселение Поселок Полотняный Завод</t>
  </si>
  <si>
    <t>25 0 02 00300</t>
  </si>
  <si>
    <t xml:space="preserve">            Центральный аппарат</t>
  </si>
  <si>
    <t>25 0 02 00400</t>
  </si>
  <si>
    <t xml:space="preserve">              Закупка товаров, работ и услуг для обеспечения государственных (муниципальных) нужд</t>
  </si>
  <si>
    <t>200</t>
  </si>
  <si>
    <t xml:space="preserve">                Иные закупки товаров, работ и услуг для обеспечения государственных (муниципальных) нужд</t>
  </si>
  <si>
    <t>240</t>
  </si>
  <si>
    <t xml:space="preserve">    Резервные фонды</t>
  </si>
  <si>
    <t>0111</t>
  </si>
  <si>
    <t xml:space="preserve">          Резервный фонд</t>
  </si>
  <si>
    <t>25 0 03 00000</t>
  </si>
  <si>
    <t xml:space="preserve">            Закупка товаров. работ и услуг для муниципальных нужд</t>
  </si>
  <si>
    <t>25 0 03 00500</t>
  </si>
  <si>
    <t xml:space="preserve">              Иные бюджетные ассигнования</t>
  </si>
  <si>
    <t>800</t>
  </si>
  <si>
    <t xml:space="preserve">                Резервные средства</t>
  </si>
  <si>
    <t>870</t>
  </si>
  <si>
    <t xml:space="preserve">    Другие общегосударственные вопросы</t>
  </si>
  <si>
    <t>0113</t>
  </si>
  <si>
    <t xml:space="preserve">          Выполнение других обязательств муниципального образования городского поселения "Поселок Полотняный Завод</t>
  </si>
  <si>
    <t>25 0 04 00000</t>
  </si>
  <si>
    <t xml:space="preserve">            Основное мероприятие "Другие общегосударственные вопросы"</t>
  </si>
  <si>
    <t>25 0 04 00600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</si>
  <si>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</si>
  <si>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</si>
  <si>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</si>
  <si>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</si>
  <si>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 xml:space="preserve">      Непрограммные расходы федеральных органов исполнительной власти</t>
  </si>
  <si>
    <t>99 0 00 00000</t>
  </si>
  <si>
    <t xml:space="preserve">        Непрограммные расходы</t>
  </si>
  <si>
    <t>99 9 00 00000</t>
  </si>
  <si>
    <t>99 9 00 51180</t>
  </si>
  <si>
    <t xml:space="preserve">  НАЦИОНАЛЬНАЯ БЕЗОПАСНОСТЬ И ПРАВООХРАНИТЕЛЬНАЯ ДЕЯТЕЛЬНОСТЬ</t>
  </si>
  <si>
    <t>0300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</si>
  <si>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</si>
  <si>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0309</t>
  </si>
  <si>
    <t>01 0 00 00000</t>
  </si>
  <si>
    <t xml:space="preserve">          Основное мероприятие по гражданской обороне, защите населения и территории городского поселения "Поселок Полотняный Завод".</t>
  </si>
  <si>
    <t>01 0 01 00000</t>
  </si>
  <si>
    <t xml:space="preserve">            Гражданская оборона, защита населения на территории городского поселения "Поселок Полотняный Завод"</t>
  </si>
  <si>
    <t>01 0 01 00010</t>
  </si>
  <si>
    <t xml:space="preserve">          Основное мероприятие "Пожарная безопасность и защита населения городского поселения "Поселок Полотняный Завод".</t>
  </si>
  <si>
    <t>01 0 02 00000</t>
  </si>
  <si>
    <t xml:space="preserve">            Пожарная безопасность и защита населения городского поселения "Поселок Полотняный Завод"</t>
  </si>
  <si>
    <t>01 0 02 00020</t>
  </si>
  <si>
    <t>01 0 03 00000</t>
  </si>
  <si>
    <t xml:space="preserve">            Осуществление мероприятий по обеспечению безопасности людей на водных объектах, охране их жизни и здоровья на территории городского поселения "Поселок Полотняный Завод"</t>
  </si>
  <si>
    <t>01 0 03 00030</t>
  </si>
  <si>
    <t xml:space="preserve">    Другие вопросы в области национальной безопасности и правоохранительной деятельности</t>
  </si>
  <si>
    <t>0314</t>
  </si>
  <si>
    <t>11 0 00 00000</t>
  </si>
  <si>
    <t>11 0 01 00000</t>
  </si>
  <si>
    <t>11 0 01 00010</t>
  </si>
  <si>
    <t xml:space="preserve">  НАЦИОНАЛЬНАЯ ЭКОНОМИКА</t>
  </si>
  <si>
    <t>0400</t>
  </si>
  <si>
    <t xml:space="preserve">    Дорожное хозяйство (дорожные фонды)</t>
  </si>
  <si>
    <t>0409</t>
  </si>
  <si>
    <t>02 0 00 00000</t>
  </si>
  <si>
    <t>02 0 01 00000</t>
  </si>
  <si>
    <t xml:space="preserve">            Комплексное развитие систем транспортной инфраструктуры местного значения городского поселения "Поселок Полотняный Завод"</t>
  </si>
  <si>
    <t>02 0 01 00010</t>
  </si>
  <si>
    <t>02 0 02 00000</t>
  </si>
  <si>
    <t xml:space="preserve">            Повышение безопасности дорожного движения на территории городского поселения"Поселок Полотняный Завод"</t>
  </si>
  <si>
    <t>02 0 02 00020</t>
  </si>
  <si>
    <t xml:space="preserve">    Другие вопросы в области национальной экономики</t>
  </si>
  <si>
    <t>0412</t>
  </si>
  <si>
    <t xml:space="preserve">      Муниципальная программа "Повышение качества и эффективности исполнения муниципальных функций и предоставления услуг в сфере архитектуры и градостроительства на территории муниципального образования "Городское поселение "Поселок Полотняный Завод" на 2018-2021 годы"</t>
  </si>
  <si>
    <t>26 0 00 00000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</si>
  <si>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</si>
  <si>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</si>
  <si>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</si>
  <si>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</si>
  <si>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>03 0 00 00000</t>
  </si>
  <si>
    <t xml:space="preserve">          Основное мероприятие "Капитальный ремонт жилого фонда городского поселения "Поселок Полотняный Завод"</t>
  </si>
  <si>
    <t>03 0 01 00000</t>
  </si>
  <si>
    <t xml:space="preserve">            Капитальный ремонт жилого фонда городского поселения "Поселок Полотняный Завод"</t>
  </si>
  <si>
    <t>03 0 01 00010</t>
  </si>
  <si>
    <t xml:space="preserve">    Коммунальное хозяйство</t>
  </si>
  <si>
    <t>0502</t>
  </si>
  <si>
    <t xml:space="preserve">          Основное мероприятие "Развитие коммунального хозяйства городского поселения "Поселок Полотняный Завод"</t>
  </si>
  <si>
    <t>03 0 02 00000</t>
  </si>
  <si>
    <t xml:space="preserve">            Развитие коммунального хозяйства городского поселения "Поселок Полотняный Завод"</t>
  </si>
  <si>
    <t>03 0 02 00020</t>
  </si>
  <si>
    <t xml:space="preserve">          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</si>
  <si>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03 0 02 00030</t>
  </si>
  <si>
    <t xml:space="preserve">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</si>
  <si>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</si>
  <si>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Благоустройство</t>
  </si>
  <si>
    <t>0503</t>
  </si>
  <si>
    <t>04 0 00 00000</t>
  </si>
  <si>
    <t xml:space="preserve">          Основное мероприятие "Уличное освещение городского поселения "Поселок Полотняный Завод"</t>
  </si>
  <si>
    <t>04 0 01 00000</t>
  </si>
  <si>
    <t xml:space="preserve">            Уличное освещение городского поселения "Поселок Полотняный Завод"</t>
  </si>
  <si>
    <t>04 0 01 00010</t>
  </si>
  <si>
    <t xml:space="preserve">          Основное мероприятие "Содержание мест захоронения на территории городского поселения "Поселок Полотняный Завод"</t>
  </si>
  <si>
    <t>04 0 02 00000</t>
  </si>
  <si>
    <t xml:space="preserve">            Содержание мест захоронения на территории городского поселения "Поселок Полотняный Завод"</t>
  </si>
  <si>
    <t>04 0 02 00020</t>
  </si>
  <si>
    <t xml:space="preserve">          Основное мероприятие "Озеленение территории городского поселения "Поселок Полотняный Завод"</t>
  </si>
  <si>
    <t>04 0 03 00000</t>
  </si>
  <si>
    <t xml:space="preserve">            Озеленение территории городского поселения "Поселок Полотняный Завод"</t>
  </si>
  <si>
    <t>04 0 03 00030</t>
  </si>
  <si>
    <t xml:space="preserve">          Основное мероприятие "Прочие мероприятия в области благоустройства на территории городского поселения "Поселок Полотняный Завод"</t>
  </si>
  <si>
    <t>04 0 04 00000</t>
  </si>
  <si>
    <t>04 0 04 00040</t>
  </si>
  <si>
    <t>05 0 00 00000</t>
  </si>
  <si>
    <t>08 0 00 00000</t>
  </si>
  <si>
    <t xml:space="preserve">          Основное мероприятие "Формирование доступной среды для инвалидов и маломобильных групп граждан городского поселения "Поселок Полотняный Завод"</t>
  </si>
  <si>
    <t>08 0 01 00000</t>
  </si>
  <si>
    <t xml:space="preserve">            Формирование доступной среды для инвалидов и маломобильных групп граждан городского поселения "Поселок Полотняный Завод"</t>
  </si>
  <si>
    <t>08 0 01 00010</t>
  </si>
  <si>
    <t xml:space="preserve">  КУЛЬТУРА, КИНЕМАТОГРАФИЯ</t>
  </si>
  <si>
    <t>0800</t>
  </si>
  <si>
    <t xml:space="preserve">    Культура</t>
  </si>
  <si>
    <t>0801</t>
  </si>
  <si>
    <t>09 0 00 00000</t>
  </si>
  <si>
    <t xml:space="preserve">          Основное мероприятие "Организация и проведение мероприятий в области культуры"</t>
  </si>
  <si>
    <t>09 0 01 00000</t>
  </si>
  <si>
    <t xml:space="preserve">            Организация и проведение мероприятий в области культуры</t>
  </si>
  <si>
    <t>09 0 01 00010</t>
  </si>
  <si>
    <t xml:space="preserve">        Подпрограмма "Осуществление полномочий по содержанию МБУК "Клуб ЧАС-ПИК"</t>
  </si>
  <si>
    <t>09 1 00 00000</t>
  </si>
  <si>
    <t xml:space="preserve">          Основное мероприятие "Развитие и содержание МБУК "Клуб ЧАС-ПИК"</t>
  </si>
  <si>
    <t>09 1 01 00000</t>
  </si>
  <si>
    <t xml:space="preserve">            Развитие и содержание МБУК "Клуб ЧАС-ПИК"</t>
  </si>
  <si>
    <t>09 1 01 00010</t>
  </si>
  <si>
    <t xml:space="preserve">              Предоставление субсидий бюджетным, автономным учреждениям и иным некоммерческим организациям</t>
  </si>
  <si>
    <t>600</t>
  </si>
  <si>
    <t xml:space="preserve">                Субсидии бюджетным учреждениям</t>
  </si>
  <si>
    <t>610</t>
  </si>
  <si>
    <t xml:space="preserve">        Подпрограмма "Осуществление полномочий по содержанию библиотеки"</t>
  </si>
  <si>
    <t>09 2 00 00000</t>
  </si>
  <si>
    <t xml:space="preserve">          Основное мероприятие "Осуществление полномочий по содержанию библиотеки"</t>
  </si>
  <si>
    <t>09 2 01 00000</t>
  </si>
  <si>
    <t xml:space="preserve">            Осуществление полномочий по содержанию библиотеки</t>
  </si>
  <si>
    <t>09 2 01 00010</t>
  </si>
  <si>
    <t xml:space="preserve">              Межбюджетные трансферты</t>
  </si>
  <si>
    <t>500</t>
  </si>
  <si>
    <t xml:space="preserve">                Иные межбюджетные трансферты</t>
  </si>
  <si>
    <t>540</t>
  </si>
  <si>
    <t xml:space="preserve">  СОЦИАЛЬНАЯ ПОЛИТИКА</t>
  </si>
  <si>
    <t>1000</t>
  </si>
  <si>
    <t xml:space="preserve">    Социальное обеспечение населения</t>
  </si>
  <si>
    <t>1003</t>
  </si>
  <si>
    <t xml:space="preserve">        Подпрограмма "Пособия по социальной помощи работникам культуры"</t>
  </si>
  <si>
    <t>09 3 00 00000</t>
  </si>
  <si>
    <t xml:space="preserve">          Основное мероприятие "Пособия по социальной помощи работникам культуры"</t>
  </si>
  <si>
    <t>09 3 01 00000</t>
  </si>
  <si>
    <t xml:space="preserve">            Пособие по социальной помощи работникам культуры</t>
  </si>
  <si>
    <t>09 3 01 00010</t>
  </si>
  <si>
    <t xml:space="preserve">  ФИЗИЧЕСКАЯ КУЛЬТУРА И СПОРТ</t>
  </si>
  <si>
    <t>1100</t>
  </si>
  <si>
    <t xml:space="preserve">    Физическая культура</t>
  </si>
  <si>
    <t>1101</t>
  </si>
  <si>
    <t>12 0 00 00000</t>
  </si>
  <si>
    <t xml:space="preserve">          Основное мероприятие "Обеспечение условий функционирования и поддержания работоспособности основных элементов городского поселения "поселок Полотняный Завод"</t>
  </si>
  <si>
    <t>12 0 01 00000</t>
  </si>
  <si>
    <t xml:space="preserve">            Обеспечение условий функционирования и поддержания работоспособности основных элементов городского поселения "поселок Полотняный Завод"</t>
  </si>
  <si>
    <t>12 0 01 00010</t>
  </si>
  <si>
    <t>Итого</t>
  </si>
  <si>
    <t>к решению Полотняно-Заводского поселкового Собрания</t>
  </si>
  <si>
    <t xml:space="preserve">          Основное мероприятие "Осуществление мероприятий по обеспечению безопасности людей на водных объектах, охране их жизни и здоровья на территориии городского поселения "Поселок Полотняный Завод"</t>
  </si>
  <si>
    <t xml:space="preserve">          Основное мероприятие "Профилактика правонарушений в муниципальном образовании "Городское поселение "Поселок Полотняный Завод"на 2015-2024 годы</t>
  </si>
  <si>
    <t xml:space="preserve">            Профилактика правонарушений в муниципальном образовании "Городское поселение "Поселок Полотняный Завод" на 2015-2024 годы</t>
  </si>
  <si>
    <t>ОБЩЕГОСУДАРСТВЕННЫЕ ВОПРОСЫ</t>
  </si>
  <si>
    <t xml:space="preserve">               Закупка товаров, работ и услуг для обеспечения государственных (муниципальных) нужд</t>
  </si>
  <si>
    <t>,</t>
  </si>
  <si>
    <t xml:space="preserve">            Закупка товаров, работ и услуг для обеспечения государственных (муниципальных) нужд</t>
  </si>
  <si>
    <t xml:space="preserve">              Основное мероприятие: " Выполнение кадастровых работ по внесению изменений в документы территориального планирования и градостроительного зонирования"</t>
  </si>
  <si>
    <t xml:space="preserve">      Муниципальная программа "Развитие муниципального управления в МО Городское поселение "Поселок Полотняный Завод" </t>
  </si>
  <si>
    <t xml:space="preserve">      Муниципальная программа: "Пожарная безопасность и защита населения на территории муниципального образования ГП"Поселок Полотняный Завод" от чрезвычайных ситуаций природного и техногенного характера </t>
  </si>
  <si>
    <t xml:space="preserve">      Муниципальная программа: "Комплексное развитие систем транспортной инфраструктуры муниципального образования "Городское поселение "Поселок Полотняный Завод" </t>
  </si>
  <si>
    <t xml:space="preserve">      Муниципальная программа: Комплексное развитие систем коммунальной инфраструктуры МО " Городское поселение " Поселок Полотнянный Завод "</t>
  </si>
  <si>
    <t xml:space="preserve">      Муниципальная программа "Энергосбережение и повышение энергоэффективности на территории МО "Городское поселение "Поселок Полотняный Завод"</t>
  </si>
  <si>
    <t xml:space="preserve">      Муниципальная программа "Формирование комфортной городской среды на территории городского поселения "Поселок Полотняный Завод"</t>
  </si>
  <si>
    <t xml:space="preserve">      Муниципальная программа "Доступная среда в поселке Полотняный Завод"</t>
  </si>
  <si>
    <t xml:space="preserve">      Муниципальная программа "Развитие культуры в муниципальном образовании "Городское поселение "поселок Полотняный Завод"</t>
  </si>
  <si>
    <t xml:space="preserve">      Муниципальная программа "Развитие культуры в муниципальном образовании "Городское поселение "поселок Полотняный Завод" </t>
  </si>
  <si>
    <t xml:space="preserve">      Муниципальная программа "Комплексное развитие социальной инфраструктуры на территории городского поселения "Поселок Полотняный Завод"</t>
  </si>
  <si>
    <t xml:space="preserve">      Муниципальная программа "Благоустройство территории муниципального образования городского поселения "Поселок Полотняный Завод"</t>
  </si>
  <si>
    <t xml:space="preserve">      Муниципальная программа "Комплексная программа профилактики правонарушений в муниципальном образовании "Городское поселение "Поселок Полотняный Завод"</t>
  </si>
  <si>
    <t>06 0 01  00010</t>
  </si>
  <si>
    <t>06 0 00  00000</t>
  </si>
  <si>
    <t>План расходов на 2021 год</t>
  </si>
  <si>
    <t xml:space="preserve">          Основное мероприятие "Комплексное развитие систем транспортной инфраструктуры местного значения городсого поселения "Поселок Полотняный Завод"</t>
  </si>
  <si>
    <t xml:space="preserve">            Прочие мероприятия в области благоустройства</t>
  </si>
  <si>
    <t xml:space="preserve">          Основное мероприятие "Повышение безопасности дорожного движения на территории городского поселения "Поселок Полотняный Завод"</t>
  </si>
  <si>
    <t xml:space="preserve">         "Реализация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хозяйства"</t>
  </si>
  <si>
    <t xml:space="preserve">          Основное мероприятие "Реализация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хозяйства"</t>
  </si>
  <si>
    <t>26 0 02 S7030</t>
  </si>
  <si>
    <t>06 0 01 S9111</t>
  </si>
  <si>
    <t>Реализация проектов общественной инфраструктуры муниципальных образований основанных на местных инициативах</t>
  </si>
  <si>
    <t>04 0 05 S0000</t>
  </si>
  <si>
    <t>04 0 05 S0240</t>
  </si>
  <si>
    <t>Прочие работы, услуги</t>
  </si>
  <si>
    <t>Реализация программы "Формирование современной городской среды"</t>
  </si>
  <si>
    <t>05 0 F255550</t>
  </si>
  <si>
    <t>05 0 F2S550</t>
  </si>
  <si>
    <t>Реализация программы "Формирование современной городской среды" софинансирование</t>
  </si>
  <si>
    <t xml:space="preserve">    Реализация программы "Формирование современной городской среды" (за счет средств областного бюджета)</t>
  </si>
  <si>
    <t>Основное мероприятие "Стимулирование исполнительно-распорядительных органов муниципальных образований области"</t>
  </si>
  <si>
    <t>25 0 06 00000</t>
  </si>
  <si>
    <t>"Стимулирование исполнительно-распорядительных органов муниципальных образований области"</t>
  </si>
  <si>
    <t>25 0 06 00530</t>
  </si>
  <si>
    <t>Исполнение судебных актов Российской Федерации и мировых соглашений по возмещению причиненного вреда</t>
  </si>
  <si>
    <t>830</t>
  </si>
  <si>
    <t>Уплата прочих налогов, сборов</t>
  </si>
  <si>
    <t>Уплата иных платежей</t>
  </si>
  <si>
    <t>850</t>
  </si>
  <si>
    <t>Штрафы за нарушение законодательства о закупках и нарушений условий контрактив (договоров)</t>
  </si>
  <si>
    <t>0</t>
  </si>
  <si>
    <t>390 600,00</t>
  </si>
  <si>
    <t>Приложение №2</t>
  </si>
  <si>
    <t xml:space="preserve">       Обеспечение проведения выборов и референдумов</t>
  </si>
  <si>
    <t>0107</t>
  </si>
  <si>
    <t>2500000000</t>
  </si>
  <si>
    <t>Муниципальная программа "Развитие муниципального управления в МО Городское поселение "Поселок Полотняный Завод"</t>
  </si>
  <si>
    <t>Основное мероприятие "обеспечение проведения выборов"</t>
  </si>
  <si>
    <t>2500700000</t>
  </si>
  <si>
    <t>2500700150</t>
  </si>
  <si>
    <t>Прочая закупка товаров, работ и услуг</t>
  </si>
  <si>
    <t>Средства  на обеспечение расходных обязательств муниципальных образований Калужской области</t>
  </si>
  <si>
    <t>Другие экономические санкции</t>
  </si>
  <si>
    <t xml:space="preserve">      Исполнение судебных актов Российской Федерации и мировых соглашений по возмещению причиненного вреда</t>
  </si>
  <si>
    <t>№ ____ от _____________ 2022 года</t>
  </si>
  <si>
    <t>Исполнение расходов 2021 год</t>
  </si>
  <si>
    <t>% исполнения</t>
  </si>
  <si>
    <t xml:space="preserve">  Уплата иных платежей</t>
  </si>
  <si>
    <t>исполнение расходов бюджета городского поселения за 2021 год по ведомственной структуре расходов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</si>
</sst>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5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sz val="10"/>
      <color indexed="8"/>
      <name val="Times New Roman"/>
      <family val="2"/>
    </font>
    <font>
      <b/>
      <sz val="12"/>
      <color indexed="8"/>
      <name val="Times New Roman"/>
      <family val="2"/>
    </font>
    <font>
      <b/>
      <sz val="10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000000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3" fillId="20" borderId="0">
      <alignment horizontal="left"/>
      <protection locked="0"/>
    </xf>
    <xf numFmtId="0" fontId="34" fillId="0" borderId="0">
      <alignment horizontal="left" vertical="top" wrapText="1"/>
      <protection/>
    </xf>
    <xf numFmtId="0" fontId="35" fillId="0" borderId="0">
      <alignment horizontal="center" wrapText="1"/>
      <protection/>
    </xf>
    <xf numFmtId="0" fontId="35" fillId="0" borderId="0">
      <alignment horizontal="center"/>
      <protection/>
    </xf>
    <xf numFmtId="0" fontId="34" fillId="0" borderId="0">
      <alignment wrapText="1"/>
      <protection/>
    </xf>
    <xf numFmtId="0" fontId="34" fillId="0" borderId="0">
      <alignment horizontal="right"/>
      <protection/>
    </xf>
    <xf numFmtId="0" fontId="33" fillId="20" borderId="1">
      <alignment horizontal="left"/>
      <protection locked="0"/>
    </xf>
    <xf numFmtId="0" fontId="36" fillId="0" borderId="2">
      <alignment horizontal="center" vertical="center" wrapText="1"/>
      <protection/>
    </xf>
    <xf numFmtId="0" fontId="34" fillId="0" borderId="2">
      <alignment horizontal="center" vertical="center" shrinkToFit="1"/>
      <protection/>
    </xf>
    <xf numFmtId="0" fontId="33" fillId="20" borderId="3">
      <alignment horizontal="left"/>
      <protection locked="0"/>
    </xf>
    <xf numFmtId="49" fontId="36" fillId="0" borderId="2">
      <alignment horizontal="left" vertical="top" wrapText="1"/>
      <protection/>
    </xf>
    <xf numFmtId="49" fontId="34" fillId="0" borderId="2">
      <alignment horizontal="left" vertical="top" wrapText="1"/>
      <protection/>
    </xf>
    <xf numFmtId="0" fontId="33" fillId="20" borderId="4">
      <alignment horizontal="left"/>
      <protection locked="0"/>
    </xf>
    <xf numFmtId="0" fontId="36" fillId="0" borderId="2">
      <alignment horizontal="left"/>
      <protection/>
    </xf>
    <xf numFmtId="0" fontId="34" fillId="0" borderId="4">
      <alignment/>
      <protection/>
    </xf>
    <xf numFmtId="0" fontId="34" fillId="0" borderId="0">
      <alignment horizontal="left" wrapText="1"/>
      <protection/>
    </xf>
    <xf numFmtId="49" fontId="36" fillId="0" borderId="2">
      <alignment horizontal="center" vertical="top" wrapText="1"/>
      <protection/>
    </xf>
    <xf numFmtId="49" fontId="34" fillId="0" borderId="2">
      <alignment horizontal="center" vertical="top" wrapText="1"/>
      <protection/>
    </xf>
    <xf numFmtId="4" fontId="36" fillId="21" borderId="2">
      <alignment horizontal="right" vertical="top" shrinkToFit="1"/>
      <protection/>
    </xf>
    <xf numFmtId="4" fontId="34" fillId="21" borderId="2">
      <alignment horizontal="right" vertical="top" shrinkToFit="1"/>
      <protection/>
    </xf>
    <xf numFmtId="4" fontId="36" fillId="22" borderId="2">
      <alignment horizontal="right" vertical="top" shrinkToFit="1"/>
      <protection/>
    </xf>
    <xf numFmtId="0" fontId="34" fillId="0" borderId="0">
      <alignment/>
      <protection/>
    </xf>
    <xf numFmtId="0" fontId="35" fillId="0" borderId="0">
      <alignment horizontal="center"/>
      <protection/>
    </xf>
    <xf numFmtId="0" fontId="34" fillId="0" borderId="0">
      <alignment wrapText="1"/>
      <protection/>
    </xf>
    <xf numFmtId="0" fontId="34" fillId="0" borderId="0">
      <alignment horizontal="right"/>
      <protection/>
    </xf>
    <xf numFmtId="0" fontId="34" fillId="0" borderId="5">
      <alignment/>
      <protection/>
    </xf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6" applyNumberFormat="0" applyAlignment="0" applyProtection="0"/>
    <xf numFmtId="0" fontId="38" fillId="30" borderId="7" applyNumberFormat="0" applyAlignment="0" applyProtection="0"/>
    <xf numFmtId="0" fontId="39" fillId="30" borderId="6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45" fillId="31" borderId="12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4" borderId="13" applyNumberFormat="0" applyFont="0" applyAlignment="0" applyProtection="0"/>
    <xf numFmtId="9" fontId="0" fillId="0" borderId="0" applyFont="0" applyFill="0" applyBorder="0" applyAlignment="0" applyProtection="0"/>
    <xf numFmtId="0" fontId="51" fillId="0" borderId="14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5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4" fillId="0" borderId="0" xfId="59" applyNumberFormat="1" applyProtection="1">
      <alignment/>
      <protection/>
    </xf>
    <xf numFmtId="0" fontId="35" fillId="0" borderId="0" xfId="60" applyNumberFormat="1" applyProtection="1">
      <alignment horizontal="center"/>
      <protection/>
    </xf>
    <xf numFmtId="0" fontId="34" fillId="0" borderId="0" xfId="61" applyNumberFormat="1" applyProtection="1">
      <alignment wrapText="1"/>
      <protection/>
    </xf>
    <xf numFmtId="0" fontId="34" fillId="0" borderId="0" xfId="62" applyNumberFormat="1" applyProtection="1">
      <alignment horizontal="right"/>
      <protection/>
    </xf>
    <xf numFmtId="0" fontId="34" fillId="0" borderId="5" xfId="63" applyNumberFormat="1" applyProtection="1">
      <alignment/>
      <protection/>
    </xf>
    <xf numFmtId="0" fontId="34" fillId="0" borderId="2" xfId="46" applyNumberFormat="1" applyProtection="1">
      <alignment horizontal="center" vertical="center" shrinkToFit="1"/>
      <protection/>
    </xf>
    <xf numFmtId="49" fontId="36" fillId="0" borderId="2" xfId="48" applyProtection="1">
      <alignment horizontal="left" vertical="top" wrapText="1"/>
      <protection/>
    </xf>
    <xf numFmtId="49" fontId="34" fillId="0" borderId="2" xfId="49" applyProtection="1">
      <alignment horizontal="left" vertical="top" wrapText="1"/>
      <protection/>
    </xf>
    <xf numFmtId="0" fontId="36" fillId="0" borderId="2" xfId="51" applyNumberFormat="1" applyProtection="1">
      <alignment horizontal="left"/>
      <protection/>
    </xf>
    <xf numFmtId="0" fontId="34" fillId="0" borderId="0" xfId="53">
      <alignment horizontal="left" wrapText="1"/>
      <protection/>
    </xf>
    <xf numFmtId="49" fontId="34" fillId="36" borderId="2" xfId="49" applyFill="1" applyProtection="1">
      <alignment horizontal="left" vertical="top" wrapText="1"/>
      <protection/>
    </xf>
    <xf numFmtId="49" fontId="36" fillId="8" borderId="2" xfId="48" applyFill="1" applyProtection="1">
      <alignment horizontal="left" vertical="top" wrapText="1"/>
      <protection/>
    </xf>
    <xf numFmtId="49" fontId="36" fillId="8" borderId="2" xfId="49" applyFont="1" applyFill="1" applyProtection="1">
      <alignment horizontal="left" vertical="top" wrapText="1"/>
      <protection/>
    </xf>
    <xf numFmtId="4" fontId="36" fillId="8" borderId="2" xfId="58" applyFill="1">
      <alignment horizontal="right" vertical="top" shrinkToFit="1"/>
      <protection/>
    </xf>
    <xf numFmtId="0" fontId="34" fillId="0" borderId="0" xfId="63" applyNumberFormat="1" applyBorder="1" applyProtection="1">
      <alignment/>
      <protection/>
    </xf>
    <xf numFmtId="0" fontId="36" fillId="0" borderId="15" xfId="45" applyNumberFormat="1" applyBorder="1" applyProtection="1">
      <alignment horizontal="center" vertical="center" wrapText="1"/>
      <protection/>
    </xf>
    <xf numFmtId="0" fontId="36" fillId="0" borderId="16" xfId="45" applyBorder="1">
      <alignment horizontal="center" vertical="center" wrapText="1"/>
      <protection/>
    </xf>
    <xf numFmtId="0" fontId="0" fillId="0" borderId="15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4" fontId="36" fillId="36" borderId="2" xfId="56" applyNumberFormat="1" applyFont="1" applyFill="1" applyAlignment="1" applyProtection="1">
      <alignment horizontal="center" vertical="center" shrinkToFit="1"/>
      <protection/>
    </xf>
    <xf numFmtId="4" fontId="36" fillId="0" borderId="2" xfId="55" applyNumberFormat="1" applyFont="1" applyAlignment="1" applyProtection="1">
      <alignment horizontal="center" vertical="center" wrapText="1"/>
      <protection/>
    </xf>
    <xf numFmtId="4" fontId="1" fillId="0" borderId="2" xfId="0" applyNumberFormat="1" applyFont="1" applyBorder="1" applyAlignment="1" applyProtection="1">
      <alignment horizontal="center" vertical="center" wrapText="1"/>
      <protection locked="0"/>
    </xf>
    <xf numFmtId="4" fontId="36" fillId="8" borderId="2" xfId="57" applyNumberFormat="1" applyFont="1" applyFill="1" applyAlignment="1" applyProtection="1">
      <alignment horizontal="center" vertical="center" shrinkToFit="1"/>
      <protection/>
    </xf>
    <xf numFmtId="4" fontId="36" fillId="8" borderId="2" xfId="55" applyNumberFormat="1" applyFont="1" applyFill="1" applyAlignment="1" applyProtection="1">
      <alignment horizontal="center" vertical="center" wrapText="1"/>
      <protection/>
    </xf>
    <xf numFmtId="4" fontId="1" fillId="8" borderId="2" xfId="0" applyNumberFormat="1" applyFont="1" applyFill="1" applyBorder="1" applyAlignment="1" applyProtection="1">
      <alignment horizontal="center" vertical="center" wrapText="1"/>
      <protection locked="0"/>
    </xf>
    <xf numFmtId="4" fontId="34" fillId="36" borderId="2" xfId="57" applyNumberFormat="1" applyFont="1" applyFill="1" applyAlignment="1" applyProtection="1">
      <alignment horizontal="center" vertical="center" shrinkToFit="1"/>
      <protection/>
    </xf>
    <xf numFmtId="4" fontId="34" fillId="36" borderId="2" xfId="55" applyNumberFormat="1" applyFill="1" applyAlignment="1" applyProtection="1">
      <alignment horizontal="center" vertical="center" wrapText="1"/>
      <protection/>
    </xf>
    <xf numFmtId="4" fontId="0" fillId="36" borderId="2" xfId="0" applyNumberFormat="1" applyFill="1" applyBorder="1" applyAlignment="1" applyProtection="1">
      <alignment horizontal="center" vertical="center" wrapText="1"/>
      <protection locked="0"/>
    </xf>
    <xf numFmtId="4" fontId="34" fillId="0" borderId="2" xfId="57" applyNumberFormat="1" applyFont="1" applyFill="1" applyAlignment="1" applyProtection="1">
      <alignment horizontal="center" vertical="center" shrinkToFit="1"/>
      <protection/>
    </xf>
    <xf numFmtId="4" fontId="34" fillId="0" borderId="2" xfId="55" applyNumberFormat="1" applyFill="1" applyAlignment="1" applyProtection="1">
      <alignment horizontal="center" vertical="center" wrapText="1"/>
      <protection/>
    </xf>
    <xf numFmtId="4" fontId="0" fillId="0" borderId="2" xfId="0" applyNumberFormat="1" applyFill="1" applyBorder="1" applyAlignment="1" applyProtection="1">
      <alignment horizontal="center" vertical="center" wrapText="1"/>
      <protection locked="0"/>
    </xf>
    <xf numFmtId="4" fontId="36" fillId="8" borderId="2" xfId="58" applyNumberFormat="1" applyFont="1" applyFill="1" applyAlignment="1">
      <alignment horizontal="center" vertical="center" shrinkToFit="1"/>
      <protection/>
    </xf>
    <xf numFmtId="4" fontId="0" fillId="0" borderId="2" xfId="0" applyNumberFormat="1" applyBorder="1" applyAlignment="1" applyProtection="1">
      <alignment horizontal="center" vertical="center" wrapText="1"/>
      <protection locked="0"/>
    </xf>
    <xf numFmtId="4" fontId="0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36" fillId="36" borderId="2" xfId="58" applyNumberFormat="1" applyFont="1" applyFill="1" applyAlignment="1" applyProtection="1">
      <alignment horizontal="center" vertical="center" shrinkToFit="1"/>
      <protection/>
    </xf>
    <xf numFmtId="4" fontId="36" fillId="0" borderId="2" xfId="51" applyNumberFormat="1" applyFont="1" applyAlignment="1" applyProtection="1">
      <alignment horizontal="center" vertical="center"/>
      <protection/>
    </xf>
    <xf numFmtId="49" fontId="36" fillId="0" borderId="2" xfId="54" applyAlignment="1" applyProtection="1">
      <alignment horizontal="center" vertical="center" wrapText="1"/>
      <protection/>
    </xf>
    <xf numFmtId="49" fontId="34" fillId="0" borderId="2" xfId="55" applyAlignment="1" applyProtection="1">
      <alignment horizontal="center" vertical="center" wrapText="1"/>
      <protection/>
    </xf>
    <xf numFmtId="49" fontId="34" fillId="8" borderId="2" xfId="55" applyFill="1" applyAlignment="1" applyProtection="1">
      <alignment horizontal="center" vertical="center" wrapText="1"/>
      <protection/>
    </xf>
    <xf numFmtId="49" fontId="34" fillId="36" borderId="2" xfId="55" applyFill="1" applyAlignment="1" applyProtection="1">
      <alignment horizontal="center" vertical="center" wrapText="1"/>
      <protection/>
    </xf>
    <xf numFmtId="49" fontId="34" fillId="0" borderId="2" xfId="55" applyFill="1" applyAlignment="1" applyProtection="1">
      <alignment horizontal="center" vertical="center" wrapText="1"/>
      <protection/>
    </xf>
    <xf numFmtId="4" fontId="36" fillId="8" borderId="2" xfId="58" applyFill="1" applyAlignment="1">
      <alignment horizontal="center" vertical="center" shrinkToFit="1"/>
      <protection/>
    </xf>
    <xf numFmtId="0" fontId="36" fillId="0" borderId="2" xfId="51" applyNumberForma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right"/>
      <protection locked="0"/>
    </xf>
    <xf numFmtId="0" fontId="36" fillId="0" borderId="2" xfId="45" applyNumberFormat="1" applyProtection="1">
      <alignment horizontal="center" vertical="center" wrapText="1"/>
      <protection/>
    </xf>
    <xf numFmtId="0" fontId="36" fillId="0" borderId="2" xfId="45">
      <alignment horizontal="center" vertical="center" wrapText="1"/>
      <protection/>
    </xf>
    <xf numFmtId="0" fontId="34" fillId="0" borderId="0" xfId="39" applyNumberFormat="1" applyFont="1" applyAlignment="1" applyProtection="1">
      <alignment horizontal="right" vertical="top" wrapText="1"/>
      <protection/>
    </xf>
    <xf numFmtId="0" fontId="34" fillId="0" borderId="0" xfId="39" applyFont="1" applyAlignment="1">
      <alignment horizontal="right" vertical="top" wrapText="1"/>
      <protection/>
    </xf>
    <xf numFmtId="0" fontId="54" fillId="0" borderId="0" xfId="40" applyNumberFormat="1" applyFont="1" applyAlignment="1" applyProtection="1">
      <alignment horizontal="center" wrapText="1"/>
      <protection/>
    </xf>
    <xf numFmtId="0" fontId="54" fillId="0" borderId="0" xfId="40" applyFont="1" applyAlignment="1">
      <alignment horizontal="center" wrapText="1"/>
      <protection/>
    </xf>
    <xf numFmtId="0" fontId="34" fillId="0" borderId="0" xfId="42" applyNumberFormat="1" applyProtection="1">
      <alignment wrapText="1"/>
      <protection/>
    </xf>
    <xf numFmtId="0" fontId="34" fillId="0" borderId="0" xfId="42">
      <alignment wrapText="1"/>
      <protection/>
    </xf>
    <xf numFmtId="0" fontId="34" fillId="0" borderId="0" xfId="43" applyNumberFormat="1" applyProtection="1">
      <alignment horizontal="right"/>
      <protection/>
    </xf>
    <xf numFmtId="0" fontId="34" fillId="0" borderId="0" xfId="43">
      <alignment horizontal="right"/>
      <protection/>
    </xf>
    <xf numFmtId="0" fontId="0" fillId="0" borderId="4" xfId="0" applyBorder="1" applyAlignment="1" applyProtection="1">
      <alignment wrapText="1"/>
      <protection locked="0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Hyperlink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Название" xfId="82"/>
    <cellStyle name="Нейтральный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0"/>
  <sheetViews>
    <sheetView tabSelected="1" zoomScaleSheetLayoutView="100" workbookViewId="0" topLeftCell="A163">
      <selection activeCell="K182" sqref="K182"/>
    </sheetView>
  </sheetViews>
  <sheetFormatPr defaultColWidth="9.140625" defaultRowHeight="15" outlineLevelRow="7"/>
  <cols>
    <col min="1" max="1" width="61.421875" style="1" customWidth="1"/>
    <col min="2" max="3" width="6.8515625" style="1" customWidth="1"/>
    <col min="4" max="4" width="11.28125" style="1" customWidth="1"/>
    <col min="5" max="5" width="5.7109375" style="1" customWidth="1"/>
    <col min="6" max="6" width="11.7109375" style="1" customWidth="1"/>
    <col min="7" max="7" width="12.00390625" style="1" customWidth="1"/>
    <col min="8" max="8" width="12.7109375" style="21" customWidth="1"/>
    <col min="9" max="9" width="0.9921875" style="1" customWidth="1"/>
    <col min="10" max="16384" width="9.140625" style="1" customWidth="1"/>
  </cols>
  <sheetData>
    <row r="1" spans="1:8" ht="15">
      <c r="A1" s="48" t="s">
        <v>238</v>
      </c>
      <c r="B1" s="48"/>
      <c r="C1" s="48"/>
      <c r="D1" s="48"/>
      <c r="E1" s="48"/>
      <c r="F1" s="48"/>
      <c r="G1" s="48"/>
      <c r="H1" s="48"/>
    </row>
    <row r="2" spans="1:8" ht="15">
      <c r="A2" s="48" t="s">
        <v>186</v>
      </c>
      <c r="B2" s="48"/>
      <c r="C2" s="48"/>
      <c r="D2" s="48"/>
      <c r="E2" s="48"/>
      <c r="F2" s="48"/>
      <c r="G2" s="48"/>
      <c r="H2" s="48"/>
    </row>
    <row r="3" spans="1:9" ht="15">
      <c r="A3" s="51" t="s">
        <v>250</v>
      </c>
      <c r="B3" s="52"/>
      <c r="C3" s="52"/>
      <c r="D3" s="52"/>
      <c r="E3" s="52"/>
      <c r="F3" s="52"/>
      <c r="G3" s="52"/>
      <c r="H3" s="52"/>
      <c r="I3" s="2"/>
    </row>
    <row r="4" spans="1:9" ht="47.25" customHeight="1">
      <c r="A4" s="53" t="s">
        <v>254</v>
      </c>
      <c r="B4" s="54"/>
      <c r="C4" s="54"/>
      <c r="D4" s="54"/>
      <c r="E4" s="54"/>
      <c r="F4" s="54"/>
      <c r="G4" s="54"/>
      <c r="H4" s="54"/>
      <c r="I4" s="3"/>
    </row>
    <row r="5" spans="1:9" ht="7.5" customHeight="1">
      <c r="A5" s="55"/>
      <c r="B5" s="56"/>
      <c r="C5" s="56"/>
      <c r="D5" s="56"/>
      <c r="E5" s="56"/>
      <c r="F5" s="56"/>
      <c r="G5" s="56"/>
      <c r="H5" s="56"/>
      <c r="I5" s="4"/>
    </row>
    <row r="6" spans="1:9" ht="12.75" customHeight="1">
      <c r="A6" s="57" t="s">
        <v>0</v>
      </c>
      <c r="B6" s="58"/>
      <c r="C6" s="58"/>
      <c r="D6" s="58"/>
      <c r="E6" s="58"/>
      <c r="F6" s="58"/>
      <c r="G6" s="58"/>
      <c r="H6" s="58"/>
      <c r="I6" s="5"/>
    </row>
    <row r="7" spans="1:9" ht="15.75" customHeight="1">
      <c r="A7" s="49" t="s">
        <v>1</v>
      </c>
      <c r="B7" s="49" t="s">
        <v>2</v>
      </c>
      <c r="C7" s="49" t="s">
        <v>3</v>
      </c>
      <c r="D7" s="49" t="s">
        <v>4</v>
      </c>
      <c r="E7" s="49" t="s">
        <v>5</v>
      </c>
      <c r="F7" s="49" t="s">
        <v>209</v>
      </c>
      <c r="G7" s="17"/>
      <c r="H7" s="19"/>
      <c r="I7" s="6"/>
    </row>
    <row r="8" spans="1:9" ht="61.5" customHeight="1">
      <c r="A8" s="50"/>
      <c r="B8" s="50"/>
      <c r="C8" s="50"/>
      <c r="D8" s="50"/>
      <c r="E8" s="50"/>
      <c r="F8" s="50"/>
      <c r="G8" s="18" t="s">
        <v>251</v>
      </c>
      <c r="H8" s="23" t="s">
        <v>252</v>
      </c>
      <c r="I8" s="6"/>
    </row>
    <row r="9" spans="1:9" ht="12.75" customHeight="1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20">
        <v>8</v>
      </c>
      <c r="I9" s="6"/>
    </row>
    <row r="10" spans="1:9" ht="25.5">
      <c r="A10" s="8" t="s">
        <v>6</v>
      </c>
      <c r="B10" s="41" t="s">
        <v>7</v>
      </c>
      <c r="C10" s="42"/>
      <c r="D10" s="42"/>
      <c r="E10" s="42"/>
      <c r="F10" s="24">
        <f>F11+F52+F61+F82+F98+F152+F169+F177</f>
        <v>51327701.620000005</v>
      </c>
      <c r="G10" s="25">
        <f>G11+G52+G61+G82+G98+G152+G169+G177</f>
        <v>45452964.79</v>
      </c>
      <c r="H10" s="26">
        <f>G10/F10*100</f>
        <v>88.55445179779706</v>
      </c>
      <c r="I10" s="6"/>
    </row>
    <row r="11" spans="1:9" ht="15" outlineLevel="1">
      <c r="A11" s="13" t="s">
        <v>190</v>
      </c>
      <c r="B11" s="43" t="s">
        <v>7</v>
      </c>
      <c r="C11" s="43" t="s">
        <v>8</v>
      </c>
      <c r="D11" s="43"/>
      <c r="E11" s="43"/>
      <c r="F11" s="27">
        <f>F12+F19+F32+F37+F43</f>
        <v>12229194.86</v>
      </c>
      <c r="G11" s="28">
        <f>G12+G19+G32+G37+G43</f>
        <v>10567394.210000003</v>
      </c>
      <c r="H11" s="29">
        <f>G11/F11*100</f>
        <v>86.41120148117423</v>
      </c>
      <c r="I11" s="6"/>
    </row>
    <row r="12" spans="1:9" ht="38.25" outlineLevel="2">
      <c r="A12" s="12" t="s">
        <v>9</v>
      </c>
      <c r="B12" s="44" t="s">
        <v>7</v>
      </c>
      <c r="C12" s="44" t="s">
        <v>10</v>
      </c>
      <c r="D12" s="44"/>
      <c r="E12" s="44"/>
      <c r="F12" s="30">
        <f aca="true" t="shared" si="0" ref="F12:H16">F13</f>
        <v>320000</v>
      </c>
      <c r="G12" s="31">
        <f t="shared" si="0"/>
        <v>299134.13</v>
      </c>
      <c r="H12" s="32">
        <f>G12/F12*100</f>
        <v>93.479415625</v>
      </c>
      <c r="I12" s="6"/>
    </row>
    <row r="13" spans="1:9" ht="25.5" outlineLevel="3">
      <c r="A13" s="12" t="s">
        <v>195</v>
      </c>
      <c r="B13" s="44" t="s">
        <v>7</v>
      </c>
      <c r="C13" s="44" t="s">
        <v>10</v>
      </c>
      <c r="D13" s="44" t="s">
        <v>12</v>
      </c>
      <c r="E13" s="44"/>
      <c r="F13" s="33">
        <f t="shared" si="0"/>
        <v>320000</v>
      </c>
      <c r="G13" s="34">
        <f t="shared" si="0"/>
        <v>299134.13</v>
      </c>
      <c r="H13" s="35">
        <f t="shared" si="0"/>
        <v>93.39687658227848</v>
      </c>
      <c r="I13" s="6"/>
    </row>
    <row r="14" spans="1:9" ht="38.25" outlineLevel="5">
      <c r="A14" s="12" t="s">
        <v>13</v>
      </c>
      <c r="B14" s="44" t="s">
        <v>7</v>
      </c>
      <c r="C14" s="44" t="s">
        <v>10</v>
      </c>
      <c r="D14" s="44" t="s">
        <v>14</v>
      </c>
      <c r="E14" s="44"/>
      <c r="F14" s="33">
        <f t="shared" si="0"/>
        <v>320000</v>
      </c>
      <c r="G14" s="34">
        <f t="shared" si="0"/>
        <v>299134.13</v>
      </c>
      <c r="H14" s="35">
        <f t="shared" si="0"/>
        <v>93.39687658227848</v>
      </c>
      <c r="I14" s="6"/>
    </row>
    <row r="15" spans="1:9" ht="25.5" outlineLevel="6">
      <c r="A15" s="12" t="s">
        <v>15</v>
      </c>
      <c r="B15" s="44" t="s">
        <v>7</v>
      </c>
      <c r="C15" s="44" t="s">
        <v>10</v>
      </c>
      <c r="D15" s="44" t="s">
        <v>16</v>
      </c>
      <c r="E15" s="44"/>
      <c r="F15" s="33">
        <f>F17+F18</f>
        <v>320000</v>
      </c>
      <c r="G15" s="34">
        <f>G16+G18</f>
        <v>299134.13</v>
      </c>
      <c r="H15" s="35">
        <f t="shared" si="0"/>
        <v>93.39687658227848</v>
      </c>
      <c r="I15" s="6"/>
    </row>
    <row r="16" spans="1:9" ht="51" outlineLevel="7">
      <c r="A16" s="12" t="s">
        <v>17</v>
      </c>
      <c r="B16" s="44" t="s">
        <v>7</v>
      </c>
      <c r="C16" s="44" t="s">
        <v>10</v>
      </c>
      <c r="D16" s="44" t="s">
        <v>16</v>
      </c>
      <c r="E16" s="44" t="s">
        <v>18</v>
      </c>
      <c r="F16" s="33">
        <f t="shared" si="0"/>
        <v>316000</v>
      </c>
      <c r="G16" s="34">
        <f t="shared" si="0"/>
        <v>295134.13</v>
      </c>
      <c r="H16" s="35">
        <f t="shared" si="0"/>
        <v>93.39687658227848</v>
      </c>
      <c r="I16" s="6"/>
    </row>
    <row r="17" spans="1:9" ht="25.5" outlineLevel="7">
      <c r="A17" s="12" t="s">
        <v>19</v>
      </c>
      <c r="B17" s="44" t="s">
        <v>7</v>
      </c>
      <c r="C17" s="44" t="s">
        <v>10</v>
      </c>
      <c r="D17" s="44" t="s">
        <v>16</v>
      </c>
      <c r="E17" s="44" t="s">
        <v>20</v>
      </c>
      <c r="F17" s="33">
        <v>316000</v>
      </c>
      <c r="G17" s="34">
        <v>295134.13</v>
      </c>
      <c r="H17" s="35">
        <f>G17/F17*100</f>
        <v>93.39687658227848</v>
      </c>
      <c r="I17" s="6"/>
    </row>
    <row r="18" spans="1:9" ht="15" outlineLevel="7">
      <c r="A18" s="12" t="s">
        <v>253</v>
      </c>
      <c r="B18" s="44" t="s">
        <v>7</v>
      </c>
      <c r="C18" s="44" t="s">
        <v>10</v>
      </c>
      <c r="D18" s="44" t="s">
        <v>16</v>
      </c>
      <c r="E18" s="44" t="s">
        <v>234</v>
      </c>
      <c r="F18" s="33">
        <v>4000</v>
      </c>
      <c r="G18" s="34">
        <v>4000</v>
      </c>
      <c r="H18" s="35">
        <f>G18/F18*100</f>
        <v>100</v>
      </c>
      <c r="I18" s="6"/>
    </row>
    <row r="19" spans="1:9" ht="38.25" outlineLevel="2">
      <c r="A19" s="12" t="s">
        <v>21</v>
      </c>
      <c r="B19" s="44" t="s">
        <v>7</v>
      </c>
      <c r="C19" s="44" t="s">
        <v>22</v>
      </c>
      <c r="D19" s="44"/>
      <c r="E19" s="44"/>
      <c r="F19" s="30">
        <f aca="true" t="shared" si="1" ref="F19:H20">F20</f>
        <v>9691994.86</v>
      </c>
      <c r="G19" s="31">
        <f t="shared" si="1"/>
        <v>8450272.580000002</v>
      </c>
      <c r="H19" s="32">
        <f t="shared" si="1"/>
        <v>87.18816613156977</v>
      </c>
      <c r="I19" s="6"/>
    </row>
    <row r="20" spans="1:9" ht="38.25" outlineLevel="3">
      <c r="A20" s="12" t="s">
        <v>11</v>
      </c>
      <c r="B20" s="44" t="s">
        <v>7</v>
      </c>
      <c r="C20" s="44" t="s">
        <v>22</v>
      </c>
      <c r="D20" s="44" t="s">
        <v>12</v>
      </c>
      <c r="E20" s="44"/>
      <c r="F20" s="33">
        <f t="shared" si="1"/>
        <v>9691994.86</v>
      </c>
      <c r="G20" s="34">
        <f t="shared" si="1"/>
        <v>8450272.580000002</v>
      </c>
      <c r="H20" s="35">
        <f t="shared" si="1"/>
        <v>87.18816613156977</v>
      </c>
      <c r="I20" s="6"/>
    </row>
    <row r="21" spans="1:9" ht="25.5" outlineLevel="5">
      <c r="A21" s="12" t="s">
        <v>23</v>
      </c>
      <c r="B21" s="44" t="s">
        <v>7</v>
      </c>
      <c r="C21" s="44" t="s">
        <v>22</v>
      </c>
      <c r="D21" s="44" t="s">
        <v>24</v>
      </c>
      <c r="E21" s="44"/>
      <c r="F21" s="33">
        <f>F22+F25</f>
        <v>9691994.86</v>
      </c>
      <c r="G21" s="34">
        <f>G22+G25</f>
        <v>8450272.580000002</v>
      </c>
      <c r="H21" s="35">
        <f>G21/F21*100</f>
        <v>87.18816613156977</v>
      </c>
      <c r="I21" s="6"/>
    </row>
    <row r="22" spans="1:9" ht="25.5" outlineLevel="6">
      <c r="A22" s="12" t="s">
        <v>25</v>
      </c>
      <c r="B22" s="44" t="s">
        <v>7</v>
      </c>
      <c r="C22" s="44" t="s">
        <v>22</v>
      </c>
      <c r="D22" s="44" t="s">
        <v>26</v>
      </c>
      <c r="E22" s="44"/>
      <c r="F22" s="33">
        <f aca="true" t="shared" si="2" ref="F22:H23">F23</f>
        <v>1377901.86</v>
      </c>
      <c r="G22" s="34">
        <f t="shared" si="2"/>
        <v>1254281.55</v>
      </c>
      <c r="H22" s="35">
        <f t="shared" si="2"/>
        <v>91.02836612761377</v>
      </c>
      <c r="I22" s="6"/>
    </row>
    <row r="23" spans="1:9" ht="51" outlineLevel="7">
      <c r="A23" s="12" t="s">
        <v>17</v>
      </c>
      <c r="B23" s="44" t="s">
        <v>7</v>
      </c>
      <c r="C23" s="44" t="s">
        <v>22</v>
      </c>
      <c r="D23" s="44" t="s">
        <v>26</v>
      </c>
      <c r="E23" s="44" t="s">
        <v>18</v>
      </c>
      <c r="F23" s="33">
        <f t="shared" si="2"/>
        <v>1377901.86</v>
      </c>
      <c r="G23" s="34">
        <f t="shared" si="2"/>
        <v>1254281.55</v>
      </c>
      <c r="H23" s="35">
        <f t="shared" si="2"/>
        <v>91.02836612761377</v>
      </c>
      <c r="I23" s="6"/>
    </row>
    <row r="24" spans="1:9" ht="25.5" outlineLevel="7">
      <c r="A24" s="12" t="s">
        <v>19</v>
      </c>
      <c r="B24" s="44" t="s">
        <v>7</v>
      </c>
      <c r="C24" s="44" t="s">
        <v>22</v>
      </c>
      <c r="D24" s="44" t="s">
        <v>26</v>
      </c>
      <c r="E24" s="44" t="s">
        <v>20</v>
      </c>
      <c r="F24" s="33">
        <v>1377901.86</v>
      </c>
      <c r="G24" s="34">
        <v>1254281.55</v>
      </c>
      <c r="H24" s="35">
        <f>G24/F24*100</f>
        <v>91.02836612761377</v>
      </c>
      <c r="I24" s="6"/>
    </row>
    <row r="25" spans="1:9" ht="15" outlineLevel="6">
      <c r="A25" s="12" t="s">
        <v>27</v>
      </c>
      <c r="B25" s="44" t="s">
        <v>7</v>
      </c>
      <c r="C25" s="44" t="s">
        <v>22</v>
      </c>
      <c r="D25" s="44" t="s">
        <v>28</v>
      </c>
      <c r="E25" s="44"/>
      <c r="F25" s="30">
        <f>F26+F28+F30+F31</f>
        <v>8314093</v>
      </c>
      <c r="G25" s="31">
        <f>G26+G28+G30+G31</f>
        <v>7195991.030000001</v>
      </c>
      <c r="H25" s="32">
        <f>G25/F25*100</f>
        <v>86.55172644809242</v>
      </c>
      <c r="I25" s="6"/>
    </row>
    <row r="26" spans="1:9" ht="51" outlineLevel="7">
      <c r="A26" s="12" t="s">
        <v>17</v>
      </c>
      <c r="B26" s="45" t="s">
        <v>7</v>
      </c>
      <c r="C26" s="45" t="s">
        <v>22</v>
      </c>
      <c r="D26" s="45" t="s">
        <v>28</v>
      </c>
      <c r="E26" s="45" t="s">
        <v>18</v>
      </c>
      <c r="F26" s="33">
        <f>F27</f>
        <v>6250500</v>
      </c>
      <c r="G26" s="34">
        <f>G27</f>
        <v>5524364.78</v>
      </c>
      <c r="H26" s="35">
        <f>H27</f>
        <v>88.3827658587313</v>
      </c>
      <c r="I26" s="6"/>
    </row>
    <row r="27" spans="1:9" ht="25.5" outlineLevel="7">
      <c r="A27" s="12" t="s">
        <v>19</v>
      </c>
      <c r="B27" s="45" t="s">
        <v>7</v>
      </c>
      <c r="C27" s="45" t="s">
        <v>22</v>
      </c>
      <c r="D27" s="45" t="s">
        <v>28</v>
      </c>
      <c r="E27" s="45" t="s">
        <v>20</v>
      </c>
      <c r="F27" s="33">
        <v>6250500</v>
      </c>
      <c r="G27" s="34">
        <v>5524364.78</v>
      </c>
      <c r="H27" s="35">
        <f>G27/F27*100</f>
        <v>88.3827658587313</v>
      </c>
      <c r="I27" s="6"/>
    </row>
    <row r="28" spans="1:9" ht="25.5" outlineLevel="7">
      <c r="A28" s="12" t="s">
        <v>29</v>
      </c>
      <c r="B28" s="45" t="s">
        <v>7</v>
      </c>
      <c r="C28" s="45" t="s">
        <v>22</v>
      </c>
      <c r="D28" s="45" t="s">
        <v>28</v>
      </c>
      <c r="E28" s="45" t="s">
        <v>30</v>
      </c>
      <c r="F28" s="33">
        <f>F29</f>
        <v>2031593</v>
      </c>
      <c r="G28" s="34">
        <f>G29</f>
        <v>1648721.02</v>
      </c>
      <c r="H28" s="35">
        <f>H29</f>
        <v>81.15410025531689</v>
      </c>
      <c r="I28" s="6"/>
    </row>
    <row r="29" spans="1:9" ht="25.5" outlineLevel="7">
      <c r="A29" s="12" t="s">
        <v>31</v>
      </c>
      <c r="B29" s="45" t="s">
        <v>7</v>
      </c>
      <c r="C29" s="45" t="s">
        <v>22</v>
      </c>
      <c r="D29" s="45" t="s">
        <v>28</v>
      </c>
      <c r="E29" s="45" t="s">
        <v>32</v>
      </c>
      <c r="F29" s="33">
        <v>2031593</v>
      </c>
      <c r="G29" s="34">
        <v>1648721.02</v>
      </c>
      <c r="H29" s="35">
        <f>G29/F29*100</f>
        <v>81.15410025531689</v>
      </c>
      <c r="I29" s="6"/>
    </row>
    <row r="30" spans="1:9" ht="25.5" outlineLevel="7">
      <c r="A30" s="12" t="s">
        <v>230</v>
      </c>
      <c r="B30" s="45" t="s">
        <v>7</v>
      </c>
      <c r="C30" s="45" t="s">
        <v>22</v>
      </c>
      <c r="D30" s="45" t="s">
        <v>28</v>
      </c>
      <c r="E30" s="45" t="s">
        <v>231</v>
      </c>
      <c r="F30" s="33">
        <v>400</v>
      </c>
      <c r="G30" s="34">
        <v>0</v>
      </c>
      <c r="H30" s="35">
        <v>0</v>
      </c>
      <c r="I30" s="6"/>
    </row>
    <row r="31" spans="1:9" ht="15" outlineLevel="7">
      <c r="A31" s="12" t="s">
        <v>232</v>
      </c>
      <c r="B31" s="45" t="s">
        <v>7</v>
      </c>
      <c r="C31" s="45" t="s">
        <v>22</v>
      </c>
      <c r="D31" s="45" t="s">
        <v>28</v>
      </c>
      <c r="E31" s="45" t="s">
        <v>234</v>
      </c>
      <c r="F31" s="33">
        <v>31600</v>
      </c>
      <c r="G31" s="34">
        <v>22905.23</v>
      </c>
      <c r="H31" s="35">
        <f>G31/F31*100</f>
        <v>72.48490506329114</v>
      </c>
      <c r="I31" s="6"/>
    </row>
    <row r="32" spans="1:9" ht="15" outlineLevel="7">
      <c r="A32" s="12" t="s">
        <v>239</v>
      </c>
      <c r="B32" s="44" t="s">
        <v>7</v>
      </c>
      <c r="C32" s="44" t="s">
        <v>240</v>
      </c>
      <c r="D32" s="44"/>
      <c r="E32" s="44"/>
      <c r="F32" s="30">
        <f>F33</f>
        <v>15000</v>
      </c>
      <c r="G32" s="31">
        <v>15000</v>
      </c>
      <c r="H32" s="32">
        <f>H33</f>
        <v>100</v>
      </c>
      <c r="I32" s="6"/>
    </row>
    <row r="33" spans="1:9" ht="25.5" customHeight="1" outlineLevel="7">
      <c r="A33" s="12" t="s">
        <v>242</v>
      </c>
      <c r="B33" s="45" t="s">
        <v>7</v>
      </c>
      <c r="C33" s="45" t="s">
        <v>240</v>
      </c>
      <c r="D33" s="45" t="s">
        <v>241</v>
      </c>
      <c r="E33" s="45"/>
      <c r="F33" s="33">
        <f>F34</f>
        <v>15000</v>
      </c>
      <c r="G33" s="34">
        <v>15000</v>
      </c>
      <c r="H33" s="35">
        <f>H34</f>
        <v>100</v>
      </c>
      <c r="I33" s="6"/>
    </row>
    <row r="34" spans="1:9" ht="15" outlineLevel="7">
      <c r="A34" s="12" t="s">
        <v>243</v>
      </c>
      <c r="B34" s="45" t="s">
        <v>7</v>
      </c>
      <c r="C34" s="45" t="s">
        <v>240</v>
      </c>
      <c r="D34" s="45" t="s">
        <v>244</v>
      </c>
      <c r="E34" s="45"/>
      <c r="F34" s="33">
        <f>F35</f>
        <v>15000</v>
      </c>
      <c r="G34" s="34">
        <f>G36</f>
        <v>15000</v>
      </c>
      <c r="H34" s="35">
        <f>H35</f>
        <v>100</v>
      </c>
      <c r="I34" s="6"/>
    </row>
    <row r="35" spans="1:9" ht="15" outlineLevel="7">
      <c r="A35" s="12" t="s">
        <v>246</v>
      </c>
      <c r="B35" s="45" t="s">
        <v>7</v>
      </c>
      <c r="C35" s="45" t="s">
        <v>240</v>
      </c>
      <c r="D35" s="45" t="s">
        <v>245</v>
      </c>
      <c r="E35" s="45"/>
      <c r="F35" s="33">
        <f>F36</f>
        <v>15000</v>
      </c>
      <c r="G35" s="34">
        <v>15000</v>
      </c>
      <c r="H35" s="35">
        <f>H36</f>
        <v>100</v>
      </c>
      <c r="I35" s="6"/>
    </row>
    <row r="36" spans="1:9" ht="30" customHeight="1" outlineLevel="7">
      <c r="A36" s="12" t="s">
        <v>247</v>
      </c>
      <c r="B36" s="45" t="s">
        <v>7</v>
      </c>
      <c r="C36" s="45" t="s">
        <v>240</v>
      </c>
      <c r="D36" s="45" t="s">
        <v>245</v>
      </c>
      <c r="E36" s="45" t="s">
        <v>32</v>
      </c>
      <c r="F36" s="33">
        <v>15000</v>
      </c>
      <c r="G36" s="34">
        <v>15000</v>
      </c>
      <c r="H36" s="35">
        <f>G36/F36*100</f>
        <v>100</v>
      </c>
      <c r="I36" s="6"/>
    </row>
    <row r="37" spans="1:9" ht="15" outlineLevel="7">
      <c r="A37" s="12" t="s">
        <v>33</v>
      </c>
      <c r="B37" s="44" t="s">
        <v>7</v>
      </c>
      <c r="C37" s="44" t="s">
        <v>34</v>
      </c>
      <c r="D37" s="44"/>
      <c r="E37" s="44"/>
      <c r="F37" s="30">
        <f>F38</f>
        <v>10000</v>
      </c>
      <c r="G37" s="31" t="s">
        <v>236</v>
      </c>
      <c r="H37" s="32">
        <f>H38</f>
        <v>0</v>
      </c>
      <c r="I37" s="6"/>
    </row>
    <row r="38" spans="1:9" ht="38.25" outlineLevel="7">
      <c r="A38" s="12" t="s">
        <v>11</v>
      </c>
      <c r="B38" s="45" t="s">
        <v>7</v>
      </c>
      <c r="C38" s="45" t="s">
        <v>34</v>
      </c>
      <c r="D38" s="45" t="s">
        <v>12</v>
      </c>
      <c r="E38" s="45"/>
      <c r="F38" s="33">
        <f>F39</f>
        <v>10000</v>
      </c>
      <c r="G38" s="34" t="s">
        <v>236</v>
      </c>
      <c r="H38" s="35">
        <f>H39</f>
        <v>0</v>
      </c>
      <c r="I38" s="6"/>
    </row>
    <row r="39" spans="1:9" ht="15" outlineLevel="7">
      <c r="A39" s="12" t="s">
        <v>35</v>
      </c>
      <c r="B39" s="45" t="s">
        <v>7</v>
      </c>
      <c r="C39" s="45" t="s">
        <v>34</v>
      </c>
      <c r="D39" s="45" t="s">
        <v>36</v>
      </c>
      <c r="E39" s="45"/>
      <c r="F39" s="33">
        <f>F40</f>
        <v>10000</v>
      </c>
      <c r="G39" s="34" t="s">
        <v>236</v>
      </c>
      <c r="H39" s="35">
        <f>H40</f>
        <v>0</v>
      </c>
      <c r="I39" s="6"/>
    </row>
    <row r="40" spans="1:9" ht="15" outlineLevel="7">
      <c r="A40" s="12" t="s">
        <v>37</v>
      </c>
      <c r="B40" s="45" t="s">
        <v>7</v>
      </c>
      <c r="C40" s="45" t="s">
        <v>34</v>
      </c>
      <c r="D40" s="45" t="s">
        <v>38</v>
      </c>
      <c r="E40" s="45"/>
      <c r="F40" s="33">
        <f>F41</f>
        <v>10000</v>
      </c>
      <c r="G40" s="34" t="s">
        <v>236</v>
      </c>
      <c r="H40" s="35">
        <f>H41</f>
        <v>0</v>
      </c>
      <c r="I40" s="6"/>
    </row>
    <row r="41" spans="1:9" ht="15" outlineLevel="2">
      <c r="A41" s="12" t="s">
        <v>39</v>
      </c>
      <c r="B41" s="45" t="s">
        <v>7</v>
      </c>
      <c r="C41" s="45" t="s">
        <v>34</v>
      </c>
      <c r="D41" s="45" t="s">
        <v>38</v>
      </c>
      <c r="E41" s="45" t="s">
        <v>40</v>
      </c>
      <c r="F41" s="33">
        <f>F42</f>
        <v>10000</v>
      </c>
      <c r="G41" s="34" t="s">
        <v>236</v>
      </c>
      <c r="H41" s="35">
        <f>H42</f>
        <v>0</v>
      </c>
      <c r="I41" s="6"/>
    </row>
    <row r="42" spans="1:9" ht="15" outlineLevel="3">
      <c r="A42" s="12" t="s">
        <v>41</v>
      </c>
      <c r="B42" s="45" t="s">
        <v>7</v>
      </c>
      <c r="C42" s="45" t="s">
        <v>34</v>
      </c>
      <c r="D42" s="45" t="s">
        <v>38</v>
      </c>
      <c r="E42" s="45" t="s">
        <v>42</v>
      </c>
      <c r="F42" s="33">
        <v>10000</v>
      </c>
      <c r="G42" s="34" t="s">
        <v>236</v>
      </c>
      <c r="H42" s="35">
        <f>G42/F42*100</f>
        <v>0</v>
      </c>
      <c r="I42" s="6"/>
    </row>
    <row r="43" spans="1:9" ht="15" outlineLevel="5">
      <c r="A43" s="12" t="s">
        <v>43</v>
      </c>
      <c r="B43" s="44" t="s">
        <v>7</v>
      </c>
      <c r="C43" s="44" t="s">
        <v>44</v>
      </c>
      <c r="D43" s="44"/>
      <c r="E43" s="44"/>
      <c r="F43" s="30">
        <f>F44</f>
        <v>2192200</v>
      </c>
      <c r="G43" s="31">
        <f>G44</f>
        <v>1802987.5</v>
      </c>
      <c r="H43" s="32">
        <f>H44</f>
        <v>82.24557522123894</v>
      </c>
      <c r="I43" s="6"/>
    </row>
    <row r="44" spans="1:9" ht="38.25" outlineLevel="6">
      <c r="A44" s="12" t="s">
        <v>11</v>
      </c>
      <c r="B44" s="45" t="s">
        <v>7</v>
      </c>
      <c r="C44" s="45" t="s">
        <v>44</v>
      </c>
      <c r="D44" s="45" t="s">
        <v>12</v>
      </c>
      <c r="E44" s="45"/>
      <c r="F44" s="33">
        <f>F45+F50</f>
        <v>2192200</v>
      </c>
      <c r="G44" s="34">
        <f>G45+G50</f>
        <v>1802987.5</v>
      </c>
      <c r="H44" s="35">
        <f>G44/F44*100</f>
        <v>82.24557522123894</v>
      </c>
      <c r="I44" s="6"/>
    </row>
    <row r="45" spans="1:9" ht="25.5" outlineLevel="7">
      <c r="A45" s="12" t="s">
        <v>45</v>
      </c>
      <c r="B45" s="45" t="s">
        <v>7</v>
      </c>
      <c r="C45" s="45" t="s">
        <v>44</v>
      </c>
      <c r="D45" s="45" t="s">
        <v>46</v>
      </c>
      <c r="E45" s="45"/>
      <c r="F45" s="33">
        <f>F46</f>
        <v>1801600</v>
      </c>
      <c r="G45" s="34">
        <f>G46</f>
        <v>1412387.5</v>
      </c>
      <c r="H45" s="35">
        <f>H46</f>
        <v>78.39628663410302</v>
      </c>
      <c r="I45" s="6"/>
    </row>
    <row r="46" spans="1:9" ht="15" outlineLevel="7">
      <c r="A46" s="12" t="s">
        <v>47</v>
      </c>
      <c r="B46" s="45" t="s">
        <v>7</v>
      </c>
      <c r="C46" s="45" t="s">
        <v>44</v>
      </c>
      <c r="D46" s="45" t="s">
        <v>48</v>
      </c>
      <c r="E46" s="45"/>
      <c r="F46" s="33">
        <f>F47+F48+F49</f>
        <v>1801600</v>
      </c>
      <c r="G46" s="34">
        <f>G47+G48+G49</f>
        <v>1412387.5</v>
      </c>
      <c r="H46" s="35">
        <f>G46/F46*100</f>
        <v>78.39628663410302</v>
      </c>
      <c r="I46" s="6"/>
    </row>
    <row r="47" spans="1:9" ht="37.5" customHeight="1" outlineLevel="2">
      <c r="A47" s="12" t="s">
        <v>17</v>
      </c>
      <c r="B47" s="45" t="s">
        <v>7</v>
      </c>
      <c r="C47" s="45" t="s">
        <v>44</v>
      </c>
      <c r="D47" s="45" t="s">
        <v>48</v>
      </c>
      <c r="E47" s="45" t="s">
        <v>18</v>
      </c>
      <c r="F47" s="33">
        <v>591000</v>
      </c>
      <c r="G47" s="34">
        <v>477138.62</v>
      </c>
      <c r="H47" s="35">
        <f>G47/F47*100</f>
        <v>80.73411505922165</v>
      </c>
      <c r="I47" s="6"/>
    </row>
    <row r="48" spans="1:9" ht="25.5" outlineLevel="5">
      <c r="A48" s="12" t="s">
        <v>29</v>
      </c>
      <c r="B48" s="45" t="s">
        <v>7</v>
      </c>
      <c r="C48" s="45" t="s">
        <v>44</v>
      </c>
      <c r="D48" s="45" t="s">
        <v>48</v>
      </c>
      <c r="E48" s="45" t="s">
        <v>30</v>
      </c>
      <c r="F48" s="33">
        <v>730375.69</v>
      </c>
      <c r="G48" s="34">
        <v>501780.57</v>
      </c>
      <c r="H48" s="35">
        <f>G48/F48*100</f>
        <v>68.70170747331419</v>
      </c>
      <c r="I48" s="6"/>
    </row>
    <row r="49" spans="1:9" ht="25.5" outlineLevel="6">
      <c r="A49" s="12" t="s">
        <v>31</v>
      </c>
      <c r="B49" s="45" t="s">
        <v>7</v>
      </c>
      <c r="C49" s="45" t="s">
        <v>44</v>
      </c>
      <c r="D49" s="45" t="s">
        <v>48</v>
      </c>
      <c r="E49" s="45" t="s">
        <v>40</v>
      </c>
      <c r="F49" s="33">
        <v>480224.31</v>
      </c>
      <c r="G49" s="34">
        <v>433468.31</v>
      </c>
      <c r="H49" s="35">
        <f>G49/F49*100</f>
        <v>90.26371655362469</v>
      </c>
      <c r="I49" s="6"/>
    </row>
    <row r="50" spans="1:9" ht="25.5" outlineLevel="6">
      <c r="A50" s="12" t="s">
        <v>226</v>
      </c>
      <c r="B50" s="45" t="s">
        <v>7</v>
      </c>
      <c r="C50" s="45" t="s">
        <v>44</v>
      </c>
      <c r="D50" s="45" t="s">
        <v>227</v>
      </c>
      <c r="E50" s="45"/>
      <c r="F50" s="33">
        <f>F51</f>
        <v>390600</v>
      </c>
      <c r="G50" s="34" t="s">
        <v>237</v>
      </c>
      <c r="H50" s="35">
        <f>H51</f>
        <v>100</v>
      </c>
      <c r="I50" s="6"/>
    </row>
    <row r="51" spans="1:9" ht="25.5" outlineLevel="6">
      <c r="A51" s="12" t="s">
        <v>228</v>
      </c>
      <c r="B51" s="45" t="s">
        <v>7</v>
      </c>
      <c r="C51" s="45" t="s">
        <v>44</v>
      </c>
      <c r="D51" s="45" t="s">
        <v>229</v>
      </c>
      <c r="E51" s="45" t="s">
        <v>20</v>
      </c>
      <c r="F51" s="33">
        <v>390600</v>
      </c>
      <c r="G51" s="34" t="s">
        <v>237</v>
      </c>
      <c r="H51" s="35">
        <f>G51/F51*100</f>
        <v>100</v>
      </c>
      <c r="I51" s="6"/>
    </row>
    <row r="52" spans="1:9" ht="15" outlineLevel="7">
      <c r="A52" s="14" t="s">
        <v>49</v>
      </c>
      <c r="B52" s="43" t="s">
        <v>7</v>
      </c>
      <c r="C52" s="43" t="s">
        <v>50</v>
      </c>
      <c r="D52" s="43"/>
      <c r="E52" s="43"/>
      <c r="F52" s="27">
        <f aca="true" t="shared" si="3" ref="F52:H53">F53</f>
        <v>395100</v>
      </c>
      <c r="G52" s="28">
        <f t="shared" si="3"/>
        <v>311900.89</v>
      </c>
      <c r="H52" s="29">
        <f t="shared" si="3"/>
        <v>83.57876049755883</v>
      </c>
      <c r="I52" s="6"/>
    </row>
    <row r="53" spans="1:9" ht="15" outlineLevel="7">
      <c r="A53" s="12" t="s">
        <v>51</v>
      </c>
      <c r="B53" s="44" t="s">
        <v>7</v>
      </c>
      <c r="C53" s="44" t="s">
        <v>52</v>
      </c>
      <c r="D53" s="44"/>
      <c r="E53" s="44"/>
      <c r="F53" s="30">
        <f t="shared" si="3"/>
        <v>395100</v>
      </c>
      <c r="G53" s="31">
        <f t="shared" si="3"/>
        <v>311900.89</v>
      </c>
      <c r="H53" s="32">
        <f t="shared" si="3"/>
        <v>83.57876049755883</v>
      </c>
      <c r="I53" s="6"/>
    </row>
    <row r="54" spans="1:9" ht="25.5" outlineLevel="7">
      <c r="A54" s="12" t="s">
        <v>53</v>
      </c>
      <c r="B54" s="45" t="s">
        <v>7</v>
      </c>
      <c r="C54" s="45" t="s">
        <v>52</v>
      </c>
      <c r="D54" s="45" t="s">
        <v>54</v>
      </c>
      <c r="E54" s="45"/>
      <c r="F54" s="33">
        <f>F55</f>
        <v>395100</v>
      </c>
      <c r="G54" s="34">
        <f>G57</f>
        <v>311900.89</v>
      </c>
      <c r="H54" s="35">
        <f>H55</f>
        <v>83.57876049755883</v>
      </c>
      <c r="I54" s="6"/>
    </row>
    <row r="55" spans="1:9" ht="15" outlineLevel="7">
      <c r="A55" s="12" t="s">
        <v>55</v>
      </c>
      <c r="B55" s="45" t="s">
        <v>7</v>
      </c>
      <c r="C55" s="45" t="s">
        <v>52</v>
      </c>
      <c r="D55" s="45" t="s">
        <v>56</v>
      </c>
      <c r="E55" s="45"/>
      <c r="F55" s="33">
        <f>F56</f>
        <v>395100</v>
      </c>
      <c r="G55" s="34">
        <f>G57</f>
        <v>311900.89</v>
      </c>
      <c r="H55" s="35">
        <f>H57</f>
        <v>83.57876049755883</v>
      </c>
      <c r="I55" s="6"/>
    </row>
    <row r="56" spans="1:9" ht="15" outlineLevel="7">
      <c r="A56" s="12" t="s">
        <v>192</v>
      </c>
      <c r="B56" s="45" t="s">
        <v>7</v>
      </c>
      <c r="C56" s="45" t="s">
        <v>52</v>
      </c>
      <c r="D56" s="45" t="s">
        <v>57</v>
      </c>
      <c r="E56" s="45"/>
      <c r="F56" s="33">
        <f>F57+F59</f>
        <v>395100</v>
      </c>
      <c r="G56" s="34">
        <f>G57</f>
        <v>311900.89</v>
      </c>
      <c r="H56" s="35">
        <f>H57</f>
        <v>83.57876049755883</v>
      </c>
      <c r="I56" s="6"/>
    </row>
    <row r="57" spans="1:9" ht="51" outlineLevel="7">
      <c r="A57" s="12" t="s">
        <v>17</v>
      </c>
      <c r="B57" s="45" t="s">
        <v>7</v>
      </c>
      <c r="C57" s="45" t="s">
        <v>52</v>
      </c>
      <c r="D57" s="45" t="s">
        <v>57</v>
      </c>
      <c r="E57" s="45" t="s">
        <v>18</v>
      </c>
      <c r="F57" s="33">
        <f>F58</f>
        <v>373182</v>
      </c>
      <c r="G57" s="34">
        <f>G58</f>
        <v>311900.89</v>
      </c>
      <c r="H57" s="35">
        <f>G57/F57*100</f>
        <v>83.57876049755883</v>
      </c>
      <c r="I57" s="6"/>
    </row>
    <row r="58" spans="1:9" ht="25.5" outlineLevel="7">
      <c r="A58" s="12" t="s">
        <v>19</v>
      </c>
      <c r="B58" s="45" t="s">
        <v>7</v>
      </c>
      <c r="C58" s="45" t="s">
        <v>52</v>
      </c>
      <c r="D58" s="45" t="s">
        <v>57</v>
      </c>
      <c r="E58" s="45" t="s">
        <v>20</v>
      </c>
      <c r="F58" s="33">
        <v>373182</v>
      </c>
      <c r="G58" s="34">
        <v>311900.89</v>
      </c>
      <c r="H58" s="35">
        <f>G58/F58*100</f>
        <v>83.57876049755883</v>
      </c>
      <c r="I58" s="6"/>
    </row>
    <row r="59" spans="1:9" ht="25.5" outlineLevel="7">
      <c r="A59" s="12" t="s">
        <v>29</v>
      </c>
      <c r="B59" s="45" t="s">
        <v>7</v>
      </c>
      <c r="C59" s="45" t="s">
        <v>52</v>
      </c>
      <c r="D59" s="45" t="s">
        <v>57</v>
      </c>
      <c r="E59" s="45" t="s">
        <v>30</v>
      </c>
      <c r="F59" s="33">
        <f>F60</f>
        <v>21918</v>
      </c>
      <c r="G59" s="34" t="s">
        <v>236</v>
      </c>
      <c r="H59" s="35">
        <f>G59/F59*100</f>
        <v>0</v>
      </c>
      <c r="I59" s="6"/>
    </row>
    <row r="60" spans="1:9" ht="25.5" outlineLevel="1">
      <c r="A60" s="12" t="s">
        <v>31</v>
      </c>
      <c r="B60" s="45" t="s">
        <v>7</v>
      </c>
      <c r="C60" s="45" t="s">
        <v>52</v>
      </c>
      <c r="D60" s="45" t="s">
        <v>57</v>
      </c>
      <c r="E60" s="45" t="s">
        <v>32</v>
      </c>
      <c r="F60" s="33">
        <v>21918</v>
      </c>
      <c r="G60" s="34" t="s">
        <v>236</v>
      </c>
      <c r="H60" s="35">
        <f>G60/F60*100</f>
        <v>0</v>
      </c>
      <c r="I60" s="6"/>
    </row>
    <row r="61" spans="1:9" ht="15" outlineLevel="2">
      <c r="A61" s="15" t="s">
        <v>58</v>
      </c>
      <c r="B61" s="46" t="s">
        <v>7</v>
      </c>
      <c r="C61" s="46" t="s">
        <v>59</v>
      </c>
      <c r="D61" s="46"/>
      <c r="E61" s="46"/>
      <c r="F61" s="36">
        <f>F62+F76</f>
        <v>139600</v>
      </c>
      <c r="G61" s="36">
        <f>G62+G76</f>
        <v>23200</v>
      </c>
      <c r="H61" s="29">
        <f>G61/F61*100</f>
        <v>16.6189111747851</v>
      </c>
      <c r="I61" s="6"/>
    </row>
    <row r="62" spans="1:9" ht="25.5" outlineLevel="3">
      <c r="A62" s="12" t="s">
        <v>60</v>
      </c>
      <c r="B62" s="44" t="s">
        <v>7</v>
      </c>
      <c r="C62" s="44" t="s">
        <v>61</v>
      </c>
      <c r="D62" s="44"/>
      <c r="E62" s="44"/>
      <c r="F62" s="30">
        <f>F63</f>
        <v>129600</v>
      </c>
      <c r="G62" s="31">
        <f>G63</f>
        <v>23200</v>
      </c>
      <c r="H62" s="32">
        <f>H63</f>
        <v>17.901234567901234</v>
      </c>
      <c r="I62" s="6"/>
    </row>
    <row r="63" spans="1:9" ht="51" outlineLevel="4">
      <c r="A63" s="12" t="s">
        <v>196</v>
      </c>
      <c r="B63" s="45" t="s">
        <v>7</v>
      </c>
      <c r="C63" s="45" t="s">
        <v>61</v>
      </c>
      <c r="D63" s="45" t="s">
        <v>62</v>
      </c>
      <c r="E63" s="45"/>
      <c r="F63" s="33">
        <f>F64+F68+F72</f>
        <v>129600</v>
      </c>
      <c r="G63" s="34">
        <f>G64+G72</f>
        <v>23200</v>
      </c>
      <c r="H63" s="35">
        <f>G63/F63*100</f>
        <v>17.901234567901234</v>
      </c>
      <c r="I63" s="6"/>
    </row>
    <row r="64" spans="1:9" ht="25.5" outlineLevel="6">
      <c r="A64" s="12" t="s">
        <v>63</v>
      </c>
      <c r="B64" s="45" t="s">
        <v>7</v>
      </c>
      <c r="C64" s="45" t="s">
        <v>61</v>
      </c>
      <c r="D64" s="45" t="s">
        <v>64</v>
      </c>
      <c r="E64" s="45"/>
      <c r="F64" s="33">
        <f>F65</f>
        <v>15000</v>
      </c>
      <c r="G64" s="34" t="s">
        <v>236</v>
      </c>
      <c r="H64" s="35">
        <v>0</v>
      </c>
      <c r="I64" s="6"/>
    </row>
    <row r="65" spans="1:9" ht="25.5" outlineLevel="7">
      <c r="A65" s="12" t="s">
        <v>65</v>
      </c>
      <c r="B65" s="45" t="s">
        <v>7</v>
      </c>
      <c r="C65" s="45" t="s">
        <v>61</v>
      </c>
      <c r="D65" s="45" t="s">
        <v>66</v>
      </c>
      <c r="E65" s="45"/>
      <c r="F65" s="33">
        <f>F66</f>
        <v>15000</v>
      </c>
      <c r="G65" s="34" t="s">
        <v>236</v>
      </c>
      <c r="H65" s="35">
        <v>0</v>
      </c>
      <c r="I65" s="6"/>
    </row>
    <row r="66" spans="1:9" ht="25.5" outlineLevel="7">
      <c r="A66" s="12" t="s">
        <v>29</v>
      </c>
      <c r="B66" s="45" t="s">
        <v>7</v>
      </c>
      <c r="C66" s="45" t="s">
        <v>61</v>
      </c>
      <c r="D66" s="45" t="s">
        <v>66</v>
      </c>
      <c r="E66" s="45" t="s">
        <v>30</v>
      </c>
      <c r="F66" s="33">
        <f>F67</f>
        <v>15000</v>
      </c>
      <c r="G66" s="34" t="s">
        <v>236</v>
      </c>
      <c r="H66" s="35">
        <v>0</v>
      </c>
      <c r="I66" s="6"/>
    </row>
    <row r="67" spans="1:9" ht="25.5" hidden="1" outlineLevel="7">
      <c r="A67" s="12" t="s">
        <v>31</v>
      </c>
      <c r="B67" s="45" t="s">
        <v>7</v>
      </c>
      <c r="C67" s="45" t="s">
        <v>61</v>
      </c>
      <c r="D67" s="45" t="s">
        <v>66</v>
      </c>
      <c r="E67" s="45" t="s">
        <v>32</v>
      </c>
      <c r="F67" s="33">
        <v>15000</v>
      </c>
      <c r="G67" s="34"/>
      <c r="H67" s="35">
        <v>15000</v>
      </c>
      <c r="I67" s="6"/>
    </row>
    <row r="68" spans="1:9" ht="25.5" outlineLevel="7">
      <c r="A68" s="12" t="s">
        <v>67</v>
      </c>
      <c r="B68" s="45" t="s">
        <v>7</v>
      </c>
      <c r="C68" s="45" t="s">
        <v>61</v>
      </c>
      <c r="D68" s="45" t="s">
        <v>68</v>
      </c>
      <c r="E68" s="45"/>
      <c r="F68" s="33">
        <f>F69</f>
        <v>15000</v>
      </c>
      <c r="G68" s="34" t="s">
        <v>236</v>
      </c>
      <c r="H68" s="35">
        <v>0</v>
      </c>
      <c r="I68" s="6"/>
    </row>
    <row r="69" spans="1:9" ht="25.5" outlineLevel="1">
      <c r="A69" s="12" t="s">
        <v>69</v>
      </c>
      <c r="B69" s="45" t="s">
        <v>7</v>
      </c>
      <c r="C69" s="45" t="s">
        <v>61</v>
      </c>
      <c r="D69" s="45" t="s">
        <v>70</v>
      </c>
      <c r="E69" s="45"/>
      <c r="F69" s="33">
        <f>F70</f>
        <v>15000</v>
      </c>
      <c r="G69" s="34" t="s">
        <v>236</v>
      </c>
      <c r="H69" s="35">
        <v>0</v>
      </c>
      <c r="I69" s="6"/>
    </row>
    <row r="70" spans="1:9" ht="25.5" outlineLevel="2">
      <c r="A70" s="12" t="s">
        <v>29</v>
      </c>
      <c r="B70" s="45" t="s">
        <v>7</v>
      </c>
      <c r="C70" s="45" t="s">
        <v>61</v>
      </c>
      <c r="D70" s="45" t="s">
        <v>70</v>
      </c>
      <c r="E70" s="45" t="s">
        <v>30</v>
      </c>
      <c r="F70" s="33">
        <f>F71</f>
        <v>15000</v>
      </c>
      <c r="G70" s="34" t="s">
        <v>236</v>
      </c>
      <c r="H70" s="35">
        <v>0</v>
      </c>
      <c r="I70" s="6"/>
    </row>
    <row r="71" spans="1:9" ht="25.5" hidden="1" outlineLevel="3">
      <c r="A71" s="12" t="s">
        <v>31</v>
      </c>
      <c r="B71" s="45" t="s">
        <v>7</v>
      </c>
      <c r="C71" s="45" t="s">
        <v>61</v>
      </c>
      <c r="D71" s="45" t="s">
        <v>70</v>
      </c>
      <c r="E71" s="45" t="s">
        <v>32</v>
      </c>
      <c r="F71" s="33">
        <v>15000</v>
      </c>
      <c r="G71" s="34"/>
      <c r="H71" s="35">
        <v>15000</v>
      </c>
      <c r="I71" s="6"/>
    </row>
    <row r="72" spans="1:9" ht="51" outlineLevel="5">
      <c r="A72" s="12" t="s">
        <v>187</v>
      </c>
      <c r="B72" s="45" t="s">
        <v>7</v>
      </c>
      <c r="C72" s="45" t="s">
        <v>61</v>
      </c>
      <c r="D72" s="45" t="s">
        <v>71</v>
      </c>
      <c r="E72" s="45"/>
      <c r="F72" s="33">
        <f aca="true" t="shared" si="4" ref="F72:H73">F73</f>
        <v>99600</v>
      </c>
      <c r="G72" s="34">
        <f t="shared" si="4"/>
        <v>23200</v>
      </c>
      <c r="H72" s="35">
        <f t="shared" si="4"/>
        <v>23.293172690763054</v>
      </c>
      <c r="I72" s="6"/>
    </row>
    <row r="73" spans="1:9" ht="38.25" outlineLevel="6">
      <c r="A73" s="12" t="s">
        <v>72</v>
      </c>
      <c r="B73" s="45" t="s">
        <v>7</v>
      </c>
      <c r="C73" s="45" t="s">
        <v>61</v>
      </c>
      <c r="D73" s="45" t="s">
        <v>73</v>
      </c>
      <c r="E73" s="45"/>
      <c r="F73" s="33">
        <f t="shared" si="4"/>
        <v>99600</v>
      </c>
      <c r="G73" s="34">
        <f t="shared" si="4"/>
        <v>23200</v>
      </c>
      <c r="H73" s="35">
        <f t="shared" si="4"/>
        <v>23.293172690763054</v>
      </c>
      <c r="I73" s="6"/>
    </row>
    <row r="74" spans="1:9" ht="25.5" outlineLevel="7">
      <c r="A74" s="12" t="s">
        <v>29</v>
      </c>
      <c r="B74" s="45" t="s">
        <v>7</v>
      </c>
      <c r="C74" s="45" t="s">
        <v>61</v>
      </c>
      <c r="D74" s="45" t="s">
        <v>73</v>
      </c>
      <c r="E74" s="45" t="s">
        <v>30</v>
      </c>
      <c r="F74" s="33">
        <v>99600</v>
      </c>
      <c r="G74" s="34">
        <v>23200</v>
      </c>
      <c r="H74" s="35">
        <f>G74/F74*100</f>
        <v>23.293172690763054</v>
      </c>
      <c r="I74" s="6"/>
    </row>
    <row r="75" spans="1:9" ht="25.5" hidden="1" outlineLevel="7">
      <c r="A75" s="12" t="s">
        <v>31</v>
      </c>
      <c r="B75" s="44" t="s">
        <v>7</v>
      </c>
      <c r="C75" s="44" t="s">
        <v>61</v>
      </c>
      <c r="D75" s="44" t="s">
        <v>73</v>
      </c>
      <c r="E75" s="44" t="s">
        <v>32</v>
      </c>
      <c r="F75" s="30">
        <v>20000</v>
      </c>
      <c r="G75" s="31"/>
      <c r="H75" s="37">
        <v>320000</v>
      </c>
      <c r="I75" s="6"/>
    </row>
    <row r="76" spans="1:9" ht="25.5" outlineLevel="5" collapsed="1">
      <c r="A76" s="12" t="s">
        <v>74</v>
      </c>
      <c r="B76" s="44" t="s">
        <v>7</v>
      </c>
      <c r="C76" s="44" t="s">
        <v>75</v>
      </c>
      <c r="D76" s="44"/>
      <c r="E76" s="44"/>
      <c r="F76" s="30">
        <f>F77</f>
        <v>10000</v>
      </c>
      <c r="G76" s="31" t="s">
        <v>236</v>
      </c>
      <c r="H76" s="32">
        <v>0</v>
      </c>
      <c r="I76" s="6"/>
    </row>
    <row r="77" spans="1:9" ht="38.25" outlineLevel="6">
      <c r="A77" s="12" t="s">
        <v>206</v>
      </c>
      <c r="B77" s="45" t="s">
        <v>7</v>
      </c>
      <c r="C77" s="45" t="s">
        <v>75</v>
      </c>
      <c r="D77" s="45" t="s">
        <v>76</v>
      </c>
      <c r="E77" s="45"/>
      <c r="F77" s="33">
        <f>F78</f>
        <v>10000</v>
      </c>
      <c r="G77" s="34" t="s">
        <v>236</v>
      </c>
      <c r="H77" s="35">
        <v>0</v>
      </c>
      <c r="I77" s="6"/>
    </row>
    <row r="78" spans="1:9" ht="38.25" outlineLevel="7">
      <c r="A78" s="12" t="s">
        <v>188</v>
      </c>
      <c r="B78" s="45" t="s">
        <v>7</v>
      </c>
      <c r="C78" s="45" t="s">
        <v>75</v>
      </c>
      <c r="D78" s="45" t="s">
        <v>77</v>
      </c>
      <c r="E78" s="45"/>
      <c r="F78" s="33">
        <f>F79</f>
        <v>10000</v>
      </c>
      <c r="G78" s="34" t="s">
        <v>236</v>
      </c>
      <c r="H78" s="35">
        <v>0</v>
      </c>
      <c r="I78" s="6"/>
    </row>
    <row r="79" spans="1:9" ht="25.5" outlineLevel="7">
      <c r="A79" s="12" t="s">
        <v>189</v>
      </c>
      <c r="B79" s="45" t="s">
        <v>7</v>
      </c>
      <c r="C79" s="45" t="s">
        <v>75</v>
      </c>
      <c r="D79" s="45" t="s">
        <v>78</v>
      </c>
      <c r="E79" s="45"/>
      <c r="F79" s="33">
        <f>F80</f>
        <v>10000</v>
      </c>
      <c r="G79" s="34" t="s">
        <v>236</v>
      </c>
      <c r="H79" s="35">
        <v>0</v>
      </c>
      <c r="I79" s="6"/>
    </row>
    <row r="80" spans="1:9" ht="25.5" outlineLevel="5">
      <c r="A80" s="12" t="s">
        <v>29</v>
      </c>
      <c r="B80" s="45" t="s">
        <v>7</v>
      </c>
      <c r="C80" s="45" t="s">
        <v>75</v>
      </c>
      <c r="D80" s="45" t="s">
        <v>78</v>
      </c>
      <c r="E80" s="45" t="s">
        <v>30</v>
      </c>
      <c r="F80" s="33">
        <f>F81</f>
        <v>10000</v>
      </c>
      <c r="G80" s="34" t="s">
        <v>236</v>
      </c>
      <c r="H80" s="35">
        <v>0</v>
      </c>
      <c r="I80" s="6"/>
    </row>
    <row r="81" spans="1:9" ht="0.75" customHeight="1" outlineLevel="6">
      <c r="A81" s="12" t="s">
        <v>31</v>
      </c>
      <c r="B81" s="44" t="s">
        <v>7</v>
      </c>
      <c r="C81" s="44" t="s">
        <v>75</v>
      </c>
      <c r="D81" s="44" t="s">
        <v>78</v>
      </c>
      <c r="E81" s="44" t="s">
        <v>32</v>
      </c>
      <c r="F81" s="30">
        <v>10000</v>
      </c>
      <c r="G81" s="31"/>
      <c r="H81" s="37">
        <v>10000</v>
      </c>
      <c r="I81" s="6"/>
    </row>
    <row r="82" spans="1:9" ht="15" outlineLevel="7">
      <c r="A82" s="14" t="s">
        <v>79</v>
      </c>
      <c r="B82" s="43" t="s">
        <v>7</v>
      </c>
      <c r="C82" s="43" t="s">
        <v>80</v>
      </c>
      <c r="D82" s="43"/>
      <c r="E82" s="43"/>
      <c r="F82" s="27">
        <f>F83+F94</f>
        <v>8924500</v>
      </c>
      <c r="G82" s="28">
        <f>G83+G94</f>
        <v>7247235.58</v>
      </c>
      <c r="H82" s="29">
        <f>G82/F82*100</f>
        <v>81.20606846321922</v>
      </c>
      <c r="I82" s="6"/>
    </row>
    <row r="83" spans="1:9" ht="15" outlineLevel="7">
      <c r="A83" s="12" t="s">
        <v>81</v>
      </c>
      <c r="B83" s="44" t="s">
        <v>7</v>
      </c>
      <c r="C83" s="44" t="s">
        <v>82</v>
      </c>
      <c r="D83" s="44"/>
      <c r="E83" s="44"/>
      <c r="F83" s="30">
        <f>F84</f>
        <v>8734500</v>
      </c>
      <c r="G83" s="31">
        <f>G84</f>
        <v>7057235.58</v>
      </c>
      <c r="H83" s="32">
        <f>H84</f>
        <v>80.79724746694143</v>
      </c>
      <c r="I83" s="6"/>
    </row>
    <row r="84" spans="1:9" ht="38.25" outlineLevel="2">
      <c r="A84" s="12" t="s">
        <v>197</v>
      </c>
      <c r="B84" s="45" t="s">
        <v>7</v>
      </c>
      <c r="C84" s="45" t="s">
        <v>82</v>
      </c>
      <c r="D84" s="45" t="s">
        <v>83</v>
      </c>
      <c r="E84" s="45"/>
      <c r="F84" s="33">
        <f>F85+F89</f>
        <v>8734500</v>
      </c>
      <c r="G84" s="34">
        <f>G85+G89</f>
        <v>7057235.58</v>
      </c>
      <c r="H84" s="35">
        <f>G84/F84*100</f>
        <v>80.79724746694143</v>
      </c>
      <c r="I84" s="6"/>
    </row>
    <row r="85" spans="1:9" ht="38.25" outlineLevel="3">
      <c r="A85" s="12" t="s">
        <v>210</v>
      </c>
      <c r="B85" s="45" t="s">
        <v>7</v>
      </c>
      <c r="C85" s="45" t="s">
        <v>82</v>
      </c>
      <c r="D85" s="45" t="s">
        <v>84</v>
      </c>
      <c r="E85" s="45"/>
      <c r="F85" s="33">
        <f aca="true" t="shared" si="5" ref="F85:H86">F86</f>
        <v>8292500</v>
      </c>
      <c r="G85" s="34">
        <f t="shared" si="5"/>
        <v>6885735.58</v>
      </c>
      <c r="H85" s="35">
        <f t="shared" si="5"/>
        <v>83.0357018993066</v>
      </c>
      <c r="I85" s="6"/>
    </row>
    <row r="86" spans="1:9" ht="25.5" outlineLevel="5">
      <c r="A86" s="12" t="s">
        <v>85</v>
      </c>
      <c r="B86" s="45" t="s">
        <v>7</v>
      </c>
      <c r="C86" s="45" t="s">
        <v>82</v>
      </c>
      <c r="D86" s="45" t="s">
        <v>86</v>
      </c>
      <c r="E86" s="45"/>
      <c r="F86" s="33">
        <f t="shared" si="5"/>
        <v>8292500</v>
      </c>
      <c r="G86" s="34">
        <f t="shared" si="5"/>
        <v>6885735.58</v>
      </c>
      <c r="H86" s="35">
        <f t="shared" si="5"/>
        <v>83.0357018993066</v>
      </c>
      <c r="I86" s="6"/>
    </row>
    <row r="87" spans="1:9" ht="27" customHeight="1" outlineLevel="6">
      <c r="A87" s="12" t="s">
        <v>29</v>
      </c>
      <c r="B87" s="45" t="s">
        <v>7</v>
      </c>
      <c r="C87" s="45" t="s">
        <v>82</v>
      </c>
      <c r="D87" s="45" t="s">
        <v>86</v>
      </c>
      <c r="E87" s="45" t="s">
        <v>30</v>
      </c>
      <c r="F87" s="33">
        <v>8292500</v>
      </c>
      <c r="G87" s="34">
        <v>6885735.58</v>
      </c>
      <c r="H87" s="35">
        <f>G87/F87*100</f>
        <v>83.0357018993066</v>
      </c>
      <c r="I87" s="6"/>
    </row>
    <row r="88" spans="1:9" ht="0.75" customHeight="1" outlineLevel="7">
      <c r="A88" s="12" t="s">
        <v>31</v>
      </c>
      <c r="B88" s="45" t="s">
        <v>7</v>
      </c>
      <c r="C88" s="45" t="s">
        <v>82</v>
      </c>
      <c r="D88" s="45" t="s">
        <v>86</v>
      </c>
      <c r="E88" s="45" t="s">
        <v>32</v>
      </c>
      <c r="F88" s="33">
        <v>6000000</v>
      </c>
      <c r="G88" s="34"/>
      <c r="H88" s="35">
        <v>11000000</v>
      </c>
      <c r="I88" s="6"/>
    </row>
    <row r="89" spans="1:9" ht="38.25" outlineLevel="7">
      <c r="A89" s="12" t="s">
        <v>212</v>
      </c>
      <c r="B89" s="45" t="s">
        <v>7</v>
      </c>
      <c r="C89" s="45" t="s">
        <v>82</v>
      </c>
      <c r="D89" s="45" t="s">
        <v>87</v>
      </c>
      <c r="E89" s="45"/>
      <c r="F89" s="33">
        <f>F90</f>
        <v>442000</v>
      </c>
      <c r="G89" s="34">
        <f>G90</f>
        <v>171500</v>
      </c>
      <c r="H89" s="35">
        <f>H90</f>
        <v>38.800904977375566</v>
      </c>
      <c r="I89" s="6"/>
    </row>
    <row r="90" spans="1:9" ht="25.5" outlineLevel="1">
      <c r="A90" s="12" t="s">
        <v>88</v>
      </c>
      <c r="B90" s="45" t="s">
        <v>7</v>
      </c>
      <c r="C90" s="45" t="s">
        <v>82</v>
      </c>
      <c r="D90" s="45" t="s">
        <v>89</v>
      </c>
      <c r="E90" s="45"/>
      <c r="F90" s="33">
        <f>F91+F93</f>
        <v>442000</v>
      </c>
      <c r="G90" s="34">
        <f>G91+G93</f>
        <v>171500</v>
      </c>
      <c r="H90" s="35">
        <f>G90/F90*100</f>
        <v>38.800904977375566</v>
      </c>
      <c r="I90" s="6"/>
    </row>
    <row r="91" spans="1:9" ht="25.5" outlineLevel="2">
      <c r="A91" s="12" t="s">
        <v>29</v>
      </c>
      <c r="B91" s="45" t="s">
        <v>7</v>
      </c>
      <c r="C91" s="45" t="s">
        <v>82</v>
      </c>
      <c r="D91" s="45" t="s">
        <v>89</v>
      </c>
      <c r="E91" s="45" t="s">
        <v>30</v>
      </c>
      <c r="F91" s="33">
        <v>292000</v>
      </c>
      <c r="G91" s="34">
        <v>21500</v>
      </c>
      <c r="H91" s="35">
        <f>G91/F91*100</f>
        <v>7.363013698630137</v>
      </c>
      <c r="I91" s="6"/>
    </row>
    <row r="92" spans="1:9" ht="25.5" hidden="1" outlineLevel="3">
      <c r="A92" s="12" t="s">
        <v>31</v>
      </c>
      <c r="B92" s="45" t="s">
        <v>7</v>
      </c>
      <c r="C92" s="45" t="s">
        <v>82</v>
      </c>
      <c r="D92" s="45" t="s">
        <v>89</v>
      </c>
      <c r="E92" s="45" t="s">
        <v>32</v>
      </c>
      <c r="F92" s="33">
        <v>830000</v>
      </c>
      <c r="G92" s="34"/>
      <c r="H92" s="35">
        <v>830000</v>
      </c>
      <c r="I92" s="6"/>
    </row>
    <row r="93" spans="1:9" ht="15" outlineLevel="3">
      <c r="A93" s="12" t="s">
        <v>248</v>
      </c>
      <c r="B93" s="45" t="s">
        <v>7</v>
      </c>
      <c r="C93" s="45" t="s">
        <v>82</v>
      </c>
      <c r="D93" s="45" t="s">
        <v>89</v>
      </c>
      <c r="E93" s="45" t="s">
        <v>40</v>
      </c>
      <c r="F93" s="33">
        <v>150000</v>
      </c>
      <c r="G93" s="34">
        <v>150000</v>
      </c>
      <c r="H93" s="35">
        <f>G93/F93*100</f>
        <v>100</v>
      </c>
      <c r="I93" s="6"/>
    </row>
    <row r="94" spans="1:9" ht="15" outlineLevel="5">
      <c r="A94" s="12" t="s">
        <v>90</v>
      </c>
      <c r="B94" s="44" t="s">
        <v>7</v>
      </c>
      <c r="C94" s="44" t="s">
        <v>91</v>
      </c>
      <c r="D94" s="44"/>
      <c r="E94" s="44"/>
      <c r="F94" s="30">
        <f aca="true" t="shared" si="6" ref="F94:H96">F95</f>
        <v>190000</v>
      </c>
      <c r="G94" s="31">
        <f t="shared" si="6"/>
        <v>190000</v>
      </c>
      <c r="H94" s="32">
        <f t="shared" si="6"/>
        <v>100</v>
      </c>
      <c r="I94" s="6"/>
    </row>
    <row r="95" spans="1:9" ht="63.75" outlineLevel="6">
      <c r="A95" s="12" t="s">
        <v>92</v>
      </c>
      <c r="B95" s="45" t="s">
        <v>7</v>
      </c>
      <c r="C95" s="45" t="s">
        <v>91</v>
      </c>
      <c r="D95" s="45" t="s">
        <v>93</v>
      </c>
      <c r="E95" s="45"/>
      <c r="F95" s="33">
        <f t="shared" si="6"/>
        <v>190000</v>
      </c>
      <c r="G95" s="34">
        <f t="shared" si="6"/>
        <v>190000</v>
      </c>
      <c r="H95" s="35">
        <f t="shared" si="6"/>
        <v>100</v>
      </c>
      <c r="I95" s="6"/>
    </row>
    <row r="96" spans="1:9" ht="38.25" outlineLevel="5">
      <c r="A96" s="12" t="s">
        <v>194</v>
      </c>
      <c r="B96" s="45" t="s">
        <v>7</v>
      </c>
      <c r="C96" s="45" t="s">
        <v>91</v>
      </c>
      <c r="D96" s="45" t="s">
        <v>215</v>
      </c>
      <c r="E96" s="45" t="s">
        <v>30</v>
      </c>
      <c r="F96" s="33">
        <f t="shared" si="6"/>
        <v>190000</v>
      </c>
      <c r="G96" s="34">
        <f t="shared" si="6"/>
        <v>190000</v>
      </c>
      <c r="H96" s="35">
        <f t="shared" si="6"/>
        <v>100</v>
      </c>
      <c r="I96" s="6"/>
    </row>
    <row r="97" spans="1:9" ht="25.5" outlineLevel="6">
      <c r="A97" s="12" t="s">
        <v>193</v>
      </c>
      <c r="B97" s="45" t="s">
        <v>7</v>
      </c>
      <c r="C97" s="45" t="s">
        <v>91</v>
      </c>
      <c r="D97" s="45" t="s">
        <v>215</v>
      </c>
      <c r="E97" s="45" t="s">
        <v>32</v>
      </c>
      <c r="F97" s="33">
        <v>190000</v>
      </c>
      <c r="G97" s="34">
        <v>190000</v>
      </c>
      <c r="H97" s="35">
        <f>G97/F97*100</f>
        <v>100</v>
      </c>
      <c r="I97" s="6"/>
    </row>
    <row r="98" spans="1:9" ht="15" outlineLevel="7">
      <c r="A98" s="14" t="s">
        <v>94</v>
      </c>
      <c r="B98" s="43" t="s">
        <v>7</v>
      </c>
      <c r="C98" s="43" t="s">
        <v>95</v>
      </c>
      <c r="D98" s="43"/>
      <c r="E98" s="43"/>
      <c r="F98" s="27">
        <f>F99+F105+F120</f>
        <v>21323006.76</v>
      </c>
      <c r="G98" s="28">
        <f>G99+G105+G120</f>
        <v>19619527.869999997</v>
      </c>
      <c r="H98" s="29">
        <f>G98/F98*100</f>
        <v>92.01107559935883</v>
      </c>
      <c r="I98" s="6"/>
    </row>
    <row r="99" spans="1:9" ht="15" outlineLevel="7">
      <c r="A99" s="9" t="s">
        <v>96</v>
      </c>
      <c r="B99" s="42" t="s">
        <v>7</v>
      </c>
      <c r="C99" s="44" t="s">
        <v>97</v>
      </c>
      <c r="D99" s="44"/>
      <c r="E99" s="44"/>
      <c r="F99" s="30">
        <f aca="true" t="shared" si="7" ref="F99:H103">F100</f>
        <v>2083911.64</v>
      </c>
      <c r="G99" s="31">
        <f t="shared" si="7"/>
        <v>2034579.94</v>
      </c>
      <c r="H99" s="32">
        <f t="shared" si="7"/>
        <v>97.63273552231803</v>
      </c>
      <c r="I99" s="6"/>
    </row>
    <row r="100" spans="1:9" ht="38.25" outlineLevel="2">
      <c r="A100" s="9" t="s">
        <v>198</v>
      </c>
      <c r="B100" s="42" t="s">
        <v>7</v>
      </c>
      <c r="C100" s="42" t="s">
        <v>97</v>
      </c>
      <c r="D100" s="42" t="s">
        <v>98</v>
      </c>
      <c r="E100" s="42"/>
      <c r="F100" s="33">
        <f t="shared" si="7"/>
        <v>2083911.64</v>
      </c>
      <c r="G100" s="34">
        <f t="shared" si="7"/>
        <v>2034579.94</v>
      </c>
      <c r="H100" s="35">
        <f t="shared" si="7"/>
        <v>97.63273552231803</v>
      </c>
      <c r="I100" s="6"/>
    </row>
    <row r="101" spans="1:9" ht="25.5" outlineLevel="3">
      <c r="A101" s="9" t="s">
        <v>99</v>
      </c>
      <c r="B101" s="42" t="s">
        <v>7</v>
      </c>
      <c r="C101" s="42" t="s">
        <v>97</v>
      </c>
      <c r="D101" s="42" t="s">
        <v>100</v>
      </c>
      <c r="E101" s="42"/>
      <c r="F101" s="33">
        <f t="shared" si="7"/>
        <v>2083911.64</v>
      </c>
      <c r="G101" s="34">
        <f t="shared" si="7"/>
        <v>2034579.94</v>
      </c>
      <c r="H101" s="35">
        <f t="shared" si="7"/>
        <v>97.63273552231803</v>
      </c>
      <c r="I101" s="6"/>
    </row>
    <row r="102" spans="1:9" ht="25.5" outlineLevel="5">
      <c r="A102" s="9" t="s">
        <v>101</v>
      </c>
      <c r="B102" s="42" t="s">
        <v>7</v>
      </c>
      <c r="C102" s="42" t="s">
        <v>97</v>
      </c>
      <c r="D102" s="42" t="s">
        <v>102</v>
      </c>
      <c r="E102" s="42"/>
      <c r="F102" s="33">
        <f t="shared" si="7"/>
        <v>2083911.64</v>
      </c>
      <c r="G102" s="34">
        <f t="shared" si="7"/>
        <v>2034579.94</v>
      </c>
      <c r="H102" s="35">
        <f t="shared" si="7"/>
        <v>97.63273552231803</v>
      </c>
      <c r="I102" s="6"/>
    </row>
    <row r="103" spans="1:9" ht="25.5" outlineLevel="6">
      <c r="A103" s="9" t="s">
        <v>29</v>
      </c>
      <c r="B103" s="42" t="s">
        <v>7</v>
      </c>
      <c r="C103" s="42" t="s">
        <v>97</v>
      </c>
      <c r="D103" s="42" t="s">
        <v>102</v>
      </c>
      <c r="E103" s="42" t="s">
        <v>30</v>
      </c>
      <c r="F103" s="33">
        <f t="shared" si="7"/>
        <v>2083911.64</v>
      </c>
      <c r="G103" s="34">
        <f t="shared" si="7"/>
        <v>2034579.94</v>
      </c>
      <c r="H103" s="35">
        <f t="shared" si="7"/>
        <v>97.63273552231803</v>
      </c>
      <c r="I103" s="6"/>
    </row>
    <row r="104" spans="1:9" ht="25.5" outlineLevel="7">
      <c r="A104" s="9" t="s">
        <v>31</v>
      </c>
      <c r="B104" s="42" t="s">
        <v>7</v>
      </c>
      <c r="C104" s="42" t="s">
        <v>97</v>
      </c>
      <c r="D104" s="42" t="s">
        <v>102</v>
      </c>
      <c r="E104" s="42" t="s">
        <v>32</v>
      </c>
      <c r="F104" s="33">
        <v>2083911.64</v>
      </c>
      <c r="G104" s="34">
        <v>2034579.94</v>
      </c>
      <c r="H104" s="35">
        <f>G104/F104*100</f>
        <v>97.63273552231803</v>
      </c>
      <c r="I104" s="6"/>
    </row>
    <row r="105" spans="1:9" ht="15" outlineLevel="7">
      <c r="A105" s="9" t="s">
        <v>103</v>
      </c>
      <c r="B105" s="44" t="s">
        <v>7</v>
      </c>
      <c r="C105" s="44" t="s">
        <v>104</v>
      </c>
      <c r="D105" s="44"/>
      <c r="E105" s="44"/>
      <c r="F105" s="30">
        <f>F106+F115</f>
        <v>4604224.32</v>
      </c>
      <c r="G105" s="31">
        <f>G106+G115</f>
        <v>3936966.67</v>
      </c>
      <c r="H105" s="32">
        <f>G105/F105*100</f>
        <v>85.5077076262001</v>
      </c>
      <c r="I105" s="6"/>
    </row>
    <row r="106" spans="1:9" ht="38.25" outlineLevel="1">
      <c r="A106" s="9" t="s">
        <v>198</v>
      </c>
      <c r="B106" s="42" t="s">
        <v>7</v>
      </c>
      <c r="C106" s="42" t="s">
        <v>104</v>
      </c>
      <c r="D106" s="42" t="s">
        <v>98</v>
      </c>
      <c r="E106" s="42"/>
      <c r="F106" s="33">
        <f>F107</f>
        <v>2034394.03</v>
      </c>
      <c r="G106" s="34">
        <f>G107</f>
        <v>1508839.87</v>
      </c>
      <c r="H106" s="35">
        <f>H107</f>
        <v>93.4616854349988</v>
      </c>
      <c r="I106" s="6"/>
    </row>
    <row r="107" spans="1:9" ht="25.5" outlineLevel="2">
      <c r="A107" s="9" t="s">
        <v>105</v>
      </c>
      <c r="B107" s="42" t="s">
        <v>7</v>
      </c>
      <c r="C107" s="42" t="s">
        <v>104</v>
      </c>
      <c r="D107" s="42" t="s">
        <v>106</v>
      </c>
      <c r="E107" s="42"/>
      <c r="F107" s="33">
        <f>F108+F112</f>
        <v>2034394.03</v>
      </c>
      <c r="G107" s="34">
        <f>G108+G112</f>
        <v>1508839.87</v>
      </c>
      <c r="H107" s="35">
        <f>H108+H112</f>
        <v>93.4616854349988</v>
      </c>
      <c r="I107" s="6"/>
    </row>
    <row r="108" spans="1:9" ht="25.5" outlineLevel="3">
      <c r="A108" s="9" t="s">
        <v>107</v>
      </c>
      <c r="B108" s="42" t="s">
        <v>7</v>
      </c>
      <c r="C108" s="42" t="s">
        <v>104</v>
      </c>
      <c r="D108" s="42" t="s">
        <v>108</v>
      </c>
      <c r="E108" s="42"/>
      <c r="F108" s="33">
        <f>F109+F111</f>
        <v>1614394.03</v>
      </c>
      <c r="G108" s="34">
        <f>G109+G111</f>
        <v>1508839.87</v>
      </c>
      <c r="H108" s="35">
        <f>G108/F108*100</f>
        <v>93.4616854349988</v>
      </c>
      <c r="I108" s="6"/>
    </row>
    <row r="109" spans="1:9" ht="25.5" outlineLevel="5">
      <c r="A109" s="9" t="s">
        <v>29</v>
      </c>
      <c r="B109" s="42" t="s">
        <v>7</v>
      </c>
      <c r="C109" s="42" t="s">
        <v>104</v>
      </c>
      <c r="D109" s="42" t="s">
        <v>108</v>
      </c>
      <c r="E109" s="42" t="s">
        <v>30</v>
      </c>
      <c r="F109" s="33">
        <f>F110</f>
        <v>1613904.69</v>
      </c>
      <c r="G109" s="34">
        <f>G110</f>
        <v>1508350.53</v>
      </c>
      <c r="H109" s="35">
        <f>H110</f>
        <v>93.45970300142073</v>
      </c>
      <c r="I109" s="6"/>
    </row>
    <row r="110" spans="1:9" ht="25.5" outlineLevel="6">
      <c r="A110" s="9" t="s">
        <v>31</v>
      </c>
      <c r="B110" s="42" t="s">
        <v>7</v>
      </c>
      <c r="C110" s="42" t="s">
        <v>104</v>
      </c>
      <c r="D110" s="42" t="s">
        <v>108</v>
      </c>
      <c r="E110" s="42" t="s">
        <v>32</v>
      </c>
      <c r="F110" s="33">
        <v>1613904.69</v>
      </c>
      <c r="G110" s="34">
        <v>1508350.53</v>
      </c>
      <c r="H110" s="35">
        <f>G110/F110*100</f>
        <v>93.45970300142073</v>
      </c>
      <c r="I110" s="6"/>
    </row>
    <row r="111" spans="1:9" ht="31.5" customHeight="1" outlineLevel="6">
      <c r="A111" s="9" t="s">
        <v>249</v>
      </c>
      <c r="B111" s="42" t="s">
        <v>7</v>
      </c>
      <c r="C111" s="42" t="s">
        <v>104</v>
      </c>
      <c r="D111" s="42" t="s">
        <v>108</v>
      </c>
      <c r="E111" s="42" t="s">
        <v>40</v>
      </c>
      <c r="F111" s="33">
        <v>489.34</v>
      </c>
      <c r="G111" s="34">
        <v>489.34</v>
      </c>
      <c r="H111" s="35">
        <f>G111/F111*100</f>
        <v>100</v>
      </c>
      <c r="I111" s="6"/>
    </row>
    <row r="112" spans="1:9" ht="38.25" outlineLevel="7">
      <c r="A112" s="9" t="s">
        <v>109</v>
      </c>
      <c r="B112" s="42" t="s">
        <v>7</v>
      </c>
      <c r="C112" s="42" t="s">
        <v>104</v>
      </c>
      <c r="D112" s="42" t="s">
        <v>110</v>
      </c>
      <c r="E112" s="42"/>
      <c r="F112" s="33">
        <f>F113</f>
        <v>420000</v>
      </c>
      <c r="G112" s="34">
        <v>0</v>
      </c>
      <c r="H112" s="35">
        <f>H113</f>
        <v>0</v>
      </c>
      <c r="I112" s="6"/>
    </row>
    <row r="113" spans="1:9" ht="15" outlineLevel="7">
      <c r="A113" s="9" t="s">
        <v>39</v>
      </c>
      <c r="B113" s="42" t="s">
        <v>7</v>
      </c>
      <c r="C113" s="42" t="s">
        <v>104</v>
      </c>
      <c r="D113" s="42" t="s">
        <v>110</v>
      </c>
      <c r="E113" s="42" t="s">
        <v>40</v>
      </c>
      <c r="F113" s="33">
        <f>F114</f>
        <v>420000</v>
      </c>
      <c r="G113" s="34" t="s">
        <v>236</v>
      </c>
      <c r="H113" s="35">
        <f>H114</f>
        <v>0</v>
      </c>
      <c r="I113" s="6"/>
    </row>
    <row r="114" spans="1:9" ht="38.25" outlineLevel="2">
      <c r="A114" s="9" t="s">
        <v>111</v>
      </c>
      <c r="B114" s="42" t="s">
        <v>7</v>
      </c>
      <c r="C114" s="42" t="s">
        <v>104</v>
      </c>
      <c r="D114" s="42" t="s">
        <v>110</v>
      </c>
      <c r="E114" s="42" t="s">
        <v>112</v>
      </c>
      <c r="F114" s="33">
        <v>420000</v>
      </c>
      <c r="G114" s="34" t="s">
        <v>236</v>
      </c>
      <c r="H114" s="35">
        <f>G114/F114*100</f>
        <v>0</v>
      </c>
      <c r="I114" s="6"/>
    </row>
    <row r="115" spans="1:9" ht="38.25" outlineLevel="3">
      <c r="A115" s="12" t="s">
        <v>199</v>
      </c>
      <c r="B115" s="44" t="s">
        <v>7</v>
      </c>
      <c r="C115" s="44" t="s">
        <v>104</v>
      </c>
      <c r="D115" s="44" t="s">
        <v>208</v>
      </c>
      <c r="E115" s="44"/>
      <c r="F115" s="33">
        <f aca="true" t="shared" si="8" ref="F115:H118">F116</f>
        <v>2569830.29</v>
      </c>
      <c r="G115" s="34">
        <f t="shared" si="8"/>
        <v>2428126.8</v>
      </c>
      <c r="H115" s="35">
        <f t="shared" si="8"/>
        <v>94.48588140036281</v>
      </c>
      <c r="I115" s="6"/>
    </row>
    <row r="116" spans="1:9" ht="102" outlineLevel="5">
      <c r="A116" s="12" t="s">
        <v>214</v>
      </c>
      <c r="B116" s="44" t="s">
        <v>7</v>
      </c>
      <c r="C116" s="44" t="s">
        <v>104</v>
      </c>
      <c r="D116" s="44" t="s">
        <v>207</v>
      </c>
      <c r="E116" s="44"/>
      <c r="F116" s="33">
        <f t="shared" si="8"/>
        <v>2569830.29</v>
      </c>
      <c r="G116" s="34">
        <f t="shared" si="8"/>
        <v>2428126.8</v>
      </c>
      <c r="H116" s="35">
        <f t="shared" si="8"/>
        <v>94.48588140036281</v>
      </c>
      <c r="I116" s="6"/>
    </row>
    <row r="117" spans="1:9" ht="102" outlineLevel="6">
      <c r="A117" s="12" t="s">
        <v>213</v>
      </c>
      <c r="B117" s="44" t="s">
        <v>7</v>
      </c>
      <c r="C117" s="44" t="s">
        <v>104</v>
      </c>
      <c r="D117" s="44" t="s">
        <v>207</v>
      </c>
      <c r="E117" s="44"/>
      <c r="F117" s="33">
        <f t="shared" si="8"/>
        <v>2569830.29</v>
      </c>
      <c r="G117" s="34">
        <f t="shared" si="8"/>
        <v>2428126.8</v>
      </c>
      <c r="H117" s="35">
        <f t="shared" si="8"/>
        <v>94.48588140036281</v>
      </c>
      <c r="I117" s="6"/>
    </row>
    <row r="118" spans="1:9" ht="25.5" outlineLevel="7">
      <c r="A118" s="12" t="s">
        <v>29</v>
      </c>
      <c r="B118" s="44" t="s">
        <v>7</v>
      </c>
      <c r="C118" s="44" t="s">
        <v>104</v>
      </c>
      <c r="D118" s="44" t="s">
        <v>216</v>
      </c>
      <c r="E118" s="44" t="s">
        <v>30</v>
      </c>
      <c r="F118" s="33">
        <f t="shared" si="8"/>
        <v>2569830.29</v>
      </c>
      <c r="G118" s="34">
        <f t="shared" si="8"/>
        <v>2428126.8</v>
      </c>
      <c r="H118" s="35">
        <f t="shared" si="8"/>
        <v>94.48588140036281</v>
      </c>
      <c r="I118" s="6"/>
    </row>
    <row r="119" spans="1:9" ht="25.5" outlineLevel="7">
      <c r="A119" s="12" t="s">
        <v>31</v>
      </c>
      <c r="B119" s="44" t="s">
        <v>7</v>
      </c>
      <c r="C119" s="44" t="s">
        <v>104</v>
      </c>
      <c r="D119" s="44" t="s">
        <v>216</v>
      </c>
      <c r="E119" s="44" t="s">
        <v>32</v>
      </c>
      <c r="F119" s="33">
        <v>2569830.29</v>
      </c>
      <c r="G119" s="34">
        <v>2428126.8</v>
      </c>
      <c r="H119" s="35">
        <f>G119/F119*100</f>
        <v>94.48588140036281</v>
      </c>
      <c r="I119" s="6"/>
    </row>
    <row r="120" spans="1:9" ht="15" outlineLevel="6">
      <c r="A120" s="9" t="s">
        <v>113</v>
      </c>
      <c r="B120" s="44" t="s">
        <v>7</v>
      </c>
      <c r="C120" s="44" t="s">
        <v>114</v>
      </c>
      <c r="D120" s="44"/>
      <c r="E120" s="44"/>
      <c r="F120" s="30">
        <f>F121+F143+F147</f>
        <v>14634870.8</v>
      </c>
      <c r="G120" s="31">
        <f>G121+G143+G147</f>
        <v>13647981.259999998</v>
      </c>
      <c r="H120" s="32">
        <f>G120/F120*100</f>
        <v>93.25658864033154</v>
      </c>
      <c r="I120" s="6"/>
    </row>
    <row r="121" spans="1:9" ht="38.25" outlineLevel="7">
      <c r="A121" s="9" t="s">
        <v>205</v>
      </c>
      <c r="B121" s="42" t="s">
        <v>7</v>
      </c>
      <c r="C121" s="42" t="s">
        <v>114</v>
      </c>
      <c r="D121" s="42" t="s">
        <v>115</v>
      </c>
      <c r="E121" s="42"/>
      <c r="F121" s="33">
        <f>F122+F128+F132+F136+F141</f>
        <v>11552175.76</v>
      </c>
      <c r="G121" s="34">
        <f>G122+G128+G132+G136+G141</f>
        <v>10595286.219999999</v>
      </c>
      <c r="H121" s="35">
        <f>G121/F121*100</f>
        <v>91.71680244587968</v>
      </c>
      <c r="I121" s="6"/>
    </row>
    <row r="122" spans="1:9" ht="25.5" outlineLevel="7">
      <c r="A122" s="9" t="s">
        <v>116</v>
      </c>
      <c r="B122" s="42" t="s">
        <v>7</v>
      </c>
      <c r="C122" s="42" t="s">
        <v>114</v>
      </c>
      <c r="D122" s="42" t="s">
        <v>117</v>
      </c>
      <c r="E122" s="42"/>
      <c r="F122" s="33">
        <f>F123</f>
        <v>3228548</v>
      </c>
      <c r="G122" s="34">
        <f>G123+G126</f>
        <v>3032508.98</v>
      </c>
      <c r="H122" s="35">
        <f>G122/F122*100</f>
        <v>93.92795089309499</v>
      </c>
      <c r="I122" s="6"/>
    </row>
    <row r="123" spans="1:9" ht="25.5" outlineLevel="3">
      <c r="A123" s="9" t="s">
        <v>118</v>
      </c>
      <c r="B123" s="42" t="s">
        <v>7</v>
      </c>
      <c r="C123" s="42" t="s">
        <v>114</v>
      </c>
      <c r="D123" s="42" t="s">
        <v>119</v>
      </c>
      <c r="E123" s="42"/>
      <c r="F123" s="33">
        <f>F124+F126</f>
        <v>3228548</v>
      </c>
      <c r="G123" s="34">
        <f>G124</f>
        <v>3031477.68</v>
      </c>
      <c r="H123" s="35">
        <f>H124</f>
        <v>93.92655487315562</v>
      </c>
      <c r="I123" s="6"/>
    </row>
    <row r="124" spans="1:9" ht="25.5" outlineLevel="5">
      <c r="A124" s="9" t="s">
        <v>29</v>
      </c>
      <c r="B124" s="42" t="s">
        <v>7</v>
      </c>
      <c r="C124" s="42" t="s">
        <v>114</v>
      </c>
      <c r="D124" s="42" t="s">
        <v>119</v>
      </c>
      <c r="E124" s="42" t="s">
        <v>30</v>
      </c>
      <c r="F124" s="33">
        <f>F125</f>
        <v>3227498</v>
      </c>
      <c r="G124" s="34">
        <f>G125</f>
        <v>3031477.68</v>
      </c>
      <c r="H124" s="35">
        <f>H125</f>
        <v>93.92655487315562</v>
      </c>
      <c r="I124" s="6"/>
    </row>
    <row r="125" spans="1:9" ht="25.5" outlineLevel="6">
      <c r="A125" s="9" t="s">
        <v>31</v>
      </c>
      <c r="B125" s="42" t="s">
        <v>7</v>
      </c>
      <c r="C125" s="42" t="s">
        <v>114</v>
      </c>
      <c r="D125" s="42" t="s">
        <v>119</v>
      </c>
      <c r="E125" s="42" t="s">
        <v>32</v>
      </c>
      <c r="F125" s="33">
        <v>3227498</v>
      </c>
      <c r="G125" s="34">
        <v>3031477.68</v>
      </c>
      <c r="H125" s="35">
        <f>G125/F125*100</f>
        <v>93.92655487315562</v>
      </c>
      <c r="I125" s="6"/>
    </row>
    <row r="126" spans="1:9" ht="15" outlineLevel="6">
      <c r="A126" s="9" t="s">
        <v>233</v>
      </c>
      <c r="B126" s="42" t="s">
        <v>7</v>
      </c>
      <c r="C126" s="42" t="s">
        <v>114</v>
      </c>
      <c r="D126" s="42" t="s">
        <v>119</v>
      </c>
      <c r="E126" s="42"/>
      <c r="F126" s="33">
        <f>F127</f>
        <v>1050</v>
      </c>
      <c r="G126" s="34">
        <f>G127</f>
        <v>1031.3</v>
      </c>
      <c r="H126" s="35">
        <f>H127</f>
        <v>98.21904761904761</v>
      </c>
      <c r="I126" s="6"/>
    </row>
    <row r="127" spans="1:9" ht="25.5" outlineLevel="6">
      <c r="A127" s="9" t="s">
        <v>235</v>
      </c>
      <c r="B127" s="42" t="s">
        <v>7</v>
      </c>
      <c r="C127" s="42" t="s">
        <v>114</v>
      </c>
      <c r="D127" s="42" t="s">
        <v>119</v>
      </c>
      <c r="E127" s="42" t="s">
        <v>40</v>
      </c>
      <c r="F127" s="33">
        <v>1050</v>
      </c>
      <c r="G127" s="34">
        <v>1031.3</v>
      </c>
      <c r="H127" s="35">
        <f>G127/F127*100</f>
        <v>98.21904761904761</v>
      </c>
      <c r="I127" s="6"/>
    </row>
    <row r="128" spans="1:9" ht="25.5" outlineLevel="7">
      <c r="A128" s="9" t="s">
        <v>120</v>
      </c>
      <c r="B128" s="42" t="s">
        <v>7</v>
      </c>
      <c r="C128" s="42" t="s">
        <v>114</v>
      </c>
      <c r="D128" s="42" t="s">
        <v>121</v>
      </c>
      <c r="E128" s="42"/>
      <c r="F128" s="33">
        <f aca="true" t="shared" si="9" ref="F128:H130">F129</f>
        <v>50000</v>
      </c>
      <c r="G128" s="34">
        <f t="shared" si="9"/>
        <v>43548</v>
      </c>
      <c r="H128" s="35">
        <f t="shared" si="9"/>
        <v>87.09599999999999</v>
      </c>
      <c r="I128" s="6"/>
    </row>
    <row r="129" spans="1:9" ht="25.5" outlineLevel="7">
      <c r="A129" s="9" t="s">
        <v>122</v>
      </c>
      <c r="B129" s="42" t="s">
        <v>7</v>
      </c>
      <c r="C129" s="42" t="s">
        <v>114</v>
      </c>
      <c r="D129" s="42" t="s">
        <v>123</v>
      </c>
      <c r="E129" s="42"/>
      <c r="F129" s="33">
        <f t="shared" si="9"/>
        <v>50000</v>
      </c>
      <c r="G129" s="34">
        <f t="shared" si="9"/>
        <v>43548</v>
      </c>
      <c r="H129" s="35">
        <f t="shared" si="9"/>
        <v>87.09599999999999</v>
      </c>
      <c r="I129" s="6"/>
    </row>
    <row r="130" spans="1:9" ht="25.5" outlineLevel="2">
      <c r="A130" s="9" t="s">
        <v>29</v>
      </c>
      <c r="B130" s="42" t="s">
        <v>7</v>
      </c>
      <c r="C130" s="42" t="s">
        <v>114</v>
      </c>
      <c r="D130" s="42" t="s">
        <v>123</v>
      </c>
      <c r="E130" s="42" t="s">
        <v>30</v>
      </c>
      <c r="F130" s="33">
        <f t="shared" si="9"/>
        <v>50000</v>
      </c>
      <c r="G130" s="34">
        <f t="shared" si="9"/>
        <v>43548</v>
      </c>
      <c r="H130" s="35">
        <f t="shared" si="9"/>
        <v>87.09599999999999</v>
      </c>
      <c r="I130" s="6"/>
    </row>
    <row r="131" spans="1:9" ht="25.5" outlineLevel="3">
      <c r="A131" s="9" t="s">
        <v>31</v>
      </c>
      <c r="B131" s="42" t="s">
        <v>7</v>
      </c>
      <c r="C131" s="42" t="s">
        <v>114</v>
      </c>
      <c r="D131" s="42" t="s">
        <v>123</v>
      </c>
      <c r="E131" s="42" t="s">
        <v>32</v>
      </c>
      <c r="F131" s="33">
        <v>50000</v>
      </c>
      <c r="G131" s="34">
        <v>43548</v>
      </c>
      <c r="H131" s="35">
        <f>G131/F131*100</f>
        <v>87.09599999999999</v>
      </c>
      <c r="I131" s="6"/>
    </row>
    <row r="132" spans="1:9" ht="25.5" outlineLevel="5">
      <c r="A132" s="9" t="s">
        <v>124</v>
      </c>
      <c r="B132" s="42" t="s">
        <v>7</v>
      </c>
      <c r="C132" s="42" t="s">
        <v>114</v>
      </c>
      <c r="D132" s="42" t="s">
        <v>125</v>
      </c>
      <c r="E132" s="42"/>
      <c r="F132" s="33">
        <f aca="true" t="shared" si="10" ref="F132:H134">F133</f>
        <v>1011473.18</v>
      </c>
      <c r="G132" s="34">
        <f t="shared" si="10"/>
        <v>880308.01</v>
      </c>
      <c r="H132" s="35">
        <f t="shared" si="10"/>
        <v>87.03226416739986</v>
      </c>
      <c r="I132" s="6"/>
    </row>
    <row r="133" spans="1:9" ht="25.5" outlineLevel="6">
      <c r="A133" s="9" t="s">
        <v>126</v>
      </c>
      <c r="B133" s="42" t="s">
        <v>7</v>
      </c>
      <c r="C133" s="42" t="s">
        <v>114</v>
      </c>
      <c r="D133" s="42" t="s">
        <v>127</v>
      </c>
      <c r="E133" s="42"/>
      <c r="F133" s="33">
        <f t="shared" si="10"/>
        <v>1011473.18</v>
      </c>
      <c r="G133" s="34">
        <f t="shared" si="10"/>
        <v>880308.01</v>
      </c>
      <c r="H133" s="35">
        <f t="shared" si="10"/>
        <v>87.03226416739986</v>
      </c>
      <c r="I133" s="6"/>
    </row>
    <row r="134" spans="1:9" ht="25.5" outlineLevel="7">
      <c r="A134" s="9" t="s">
        <v>29</v>
      </c>
      <c r="B134" s="42" t="s">
        <v>7</v>
      </c>
      <c r="C134" s="42" t="s">
        <v>114</v>
      </c>
      <c r="D134" s="42" t="s">
        <v>127</v>
      </c>
      <c r="E134" s="42" t="s">
        <v>30</v>
      </c>
      <c r="F134" s="33">
        <f t="shared" si="10"/>
        <v>1011473.18</v>
      </c>
      <c r="G134" s="34">
        <f t="shared" si="10"/>
        <v>880308.01</v>
      </c>
      <c r="H134" s="35">
        <f t="shared" si="10"/>
        <v>87.03226416739986</v>
      </c>
      <c r="I134" s="6"/>
    </row>
    <row r="135" spans="1:9" ht="25.5" outlineLevel="7">
      <c r="A135" s="9" t="s">
        <v>31</v>
      </c>
      <c r="B135" s="42" t="s">
        <v>7</v>
      </c>
      <c r="C135" s="42" t="s">
        <v>114</v>
      </c>
      <c r="D135" s="42" t="s">
        <v>127</v>
      </c>
      <c r="E135" s="42" t="s">
        <v>32</v>
      </c>
      <c r="F135" s="33">
        <v>1011473.18</v>
      </c>
      <c r="G135" s="34">
        <v>880308.01</v>
      </c>
      <c r="H135" s="35">
        <f>G135/F135*100</f>
        <v>87.03226416739986</v>
      </c>
      <c r="I135" s="6"/>
    </row>
    <row r="136" spans="1:9" ht="38.25" outlineLevel="5">
      <c r="A136" s="12" t="s">
        <v>128</v>
      </c>
      <c r="B136" s="44" t="s">
        <v>7</v>
      </c>
      <c r="C136" s="44" t="s">
        <v>114</v>
      </c>
      <c r="D136" s="44" t="s">
        <v>129</v>
      </c>
      <c r="E136" s="44"/>
      <c r="F136" s="33">
        <f aca="true" t="shared" si="11" ref="F136:H137">F137</f>
        <v>5814654.52</v>
      </c>
      <c r="G136" s="34">
        <f t="shared" si="11"/>
        <v>5434345.03</v>
      </c>
      <c r="H136" s="35">
        <f t="shared" si="11"/>
        <v>93.45946541291676</v>
      </c>
      <c r="I136" s="6"/>
    </row>
    <row r="137" spans="1:9" ht="15" outlineLevel="6">
      <c r="A137" s="12" t="s">
        <v>211</v>
      </c>
      <c r="B137" s="44" t="s">
        <v>7</v>
      </c>
      <c r="C137" s="44" t="s">
        <v>114</v>
      </c>
      <c r="D137" s="44" t="s">
        <v>130</v>
      </c>
      <c r="E137" s="44"/>
      <c r="F137" s="33">
        <f t="shared" si="11"/>
        <v>5814654.52</v>
      </c>
      <c r="G137" s="34">
        <f t="shared" si="11"/>
        <v>5434345.03</v>
      </c>
      <c r="H137" s="35">
        <f t="shared" si="11"/>
        <v>93.45946541291676</v>
      </c>
      <c r="I137" s="6"/>
    </row>
    <row r="138" spans="1:9" ht="25.5" outlineLevel="7">
      <c r="A138" s="12" t="s">
        <v>29</v>
      </c>
      <c r="B138" s="44" t="s">
        <v>7</v>
      </c>
      <c r="C138" s="44" t="s">
        <v>114</v>
      </c>
      <c r="D138" s="44" t="s">
        <v>130</v>
      </c>
      <c r="E138" s="44" t="s">
        <v>30</v>
      </c>
      <c r="F138" s="33">
        <f>F140</f>
        <v>5814654.52</v>
      </c>
      <c r="G138" s="34">
        <f>G140</f>
        <v>5434345.03</v>
      </c>
      <c r="H138" s="35">
        <f>H140</f>
        <v>93.45946541291676</v>
      </c>
      <c r="I138" s="6"/>
    </row>
    <row r="139" spans="1:9" ht="0.75" customHeight="1" outlineLevel="7">
      <c r="A139" s="12"/>
      <c r="B139" s="44"/>
      <c r="C139" s="44"/>
      <c r="D139" s="44"/>
      <c r="E139" s="44"/>
      <c r="F139" s="33"/>
      <c r="G139" s="34"/>
      <c r="H139" s="35"/>
      <c r="I139" s="6"/>
    </row>
    <row r="140" spans="1:9" ht="25.5" outlineLevel="7">
      <c r="A140" s="12" t="s">
        <v>31</v>
      </c>
      <c r="B140" s="44" t="s">
        <v>7</v>
      </c>
      <c r="C140" s="44" t="s">
        <v>114</v>
      </c>
      <c r="D140" s="44" t="s">
        <v>130</v>
      </c>
      <c r="E140" s="44" t="s">
        <v>32</v>
      </c>
      <c r="F140" s="33">
        <v>5814654.52</v>
      </c>
      <c r="G140" s="34">
        <v>5434345.03</v>
      </c>
      <c r="H140" s="35">
        <f>G140/F140*100</f>
        <v>93.45946541291676</v>
      </c>
      <c r="I140" s="6"/>
    </row>
    <row r="141" spans="1:9" ht="25.5" outlineLevel="7">
      <c r="A141" s="12" t="s">
        <v>217</v>
      </c>
      <c r="B141" s="44" t="s">
        <v>7</v>
      </c>
      <c r="C141" s="44" t="s">
        <v>114</v>
      </c>
      <c r="D141" s="44" t="s">
        <v>218</v>
      </c>
      <c r="E141" s="44"/>
      <c r="F141" s="33">
        <f>F142</f>
        <v>1447500.06</v>
      </c>
      <c r="G141" s="34">
        <f>G142</f>
        <v>1204576.2</v>
      </c>
      <c r="H141" s="35">
        <f>H142</f>
        <v>83.2176960324271</v>
      </c>
      <c r="I141" s="6"/>
    </row>
    <row r="142" spans="1:9" ht="15" outlineLevel="7">
      <c r="A142" s="12" t="s">
        <v>220</v>
      </c>
      <c r="B142" s="44" t="s">
        <v>7</v>
      </c>
      <c r="C142" s="44" t="s">
        <v>114</v>
      </c>
      <c r="D142" s="44" t="s">
        <v>219</v>
      </c>
      <c r="E142" s="44" t="s">
        <v>32</v>
      </c>
      <c r="F142" s="33">
        <v>1447500.06</v>
      </c>
      <c r="G142" s="34">
        <v>1204576.2</v>
      </c>
      <c r="H142" s="35">
        <f>G142/F142*100</f>
        <v>83.2176960324271</v>
      </c>
      <c r="I142" s="6"/>
    </row>
    <row r="143" spans="1:9" ht="38.25" outlineLevel="7">
      <c r="A143" s="12" t="s">
        <v>200</v>
      </c>
      <c r="B143" s="44" t="s">
        <v>7</v>
      </c>
      <c r="C143" s="44" t="s">
        <v>114</v>
      </c>
      <c r="D143" s="44" t="s">
        <v>131</v>
      </c>
      <c r="E143" s="44"/>
      <c r="F143" s="33">
        <f>F144+F145</f>
        <v>3052695.04</v>
      </c>
      <c r="G143" s="34">
        <f>G144+G145</f>
        <v>3052695.04</v>
      </c>
      <c r="H143" s="35">
        <f>G143/F143*100</f>
        <v>100</v>
      </c>
      <c r="I143" s="6"/>
    </row>
    <row r="144" spans="1:9" ht="15" outlineLevel="6">
      <c r="A144" s="12" t="s">
        <v>221</v>
      </c>
      <c r="B144" s="44" t="s">
        <v>7</v>
      </c>
      <c r="C144" s="44" t="s">
        <v>114</v>
      </c>
      <c r="D144" s="44" t="s">
        <v>222</v>
      </c>
      <c r="E144" s="44" t="s">
        <v>32</v>
      </c>
      <c r="F144" s="33">
        <v>2187023.18</v>
      </c>
      <c r="G144" s="34">
        <v>2187023.18</v>
      </c>
      <c r="H144" s="35">
        <f>G144/F144*100</f>
        <v>100</v>
      </c>
      <c r="I144" s="6"/>
    </row>
    <row r="145" spans="1:9" ht="25.5" outlineLevel="7">
      <c r="A145" s="12" t="s">
        <v>225</v>
      </c>
      <c r="B145" s="44" t="s">
        <v>7</v>
      </c>
      <c r="C145" s="44" t="s">
        <v>114</v>
      </c>
      <c r="D145" s="44" t="s">
        <v>223</v>
      </c>
      <c r="E145" s="44" t="s">
        <v>32</v>
      </c>
      <c r="F145" s="33">
        <v>865671.86</v>
      </c>
      <c r="G145" s="34">
        <f>G146</f>
        <v>865671.86</v>
      </c>
      <c r="H145" s="35">
        <f>H146</f>
        <v>100</v>
      </c>
      <c r="I145" s="6"/>
    </row>
    <row r="146" spans="1:9" ht="25.5" outlineLevel="7">
      <c r="A146" s="12" t="s">
        <v>224</v>
      </c>
      <c r="B146" s="44" t="s">
        <v>7</v>
      </c>
      <c r="C146" s="44" t="s">
        <v>114</v>
      </c>
      <c r="D146" s="44" t="s">
        <v>223</v>
      </c>
      <c r="E146" s="44" t="s">
        <v>32</v>
      </c>
      <c r="F146" s="33">
        <v>865671.86</v>
      </c>
      <c r="G146" s="34">
        <v>865671.86</v>
      </c>
      <c r="H146" s="35">
        <f>G146/F146*100</f>
        <v>100</v>
      </c>
      <c r="I146" s="6"/>
    </row>
    <row r="147" spans="1:9" ht="25.5" outlineLevel="5">
      <c r="A147" s="12" t="s">
        <v>201</v>
      </c>
      <c r="B147" s="44" t="s">
        <v>7</v>
      </c>
      <c r="C147" s="44" t="s">
        <v>114</v>
      </c>
      <c r="D147" s="44" t="s">
        <v>132</v>
      </c>
      <c r="E147" s="44"/>
      <c r="F147" s="33">
        <f>F148</f>
        <v>30000</v>
      </c>
      <c r="G147" s="34" t="s">
        <v>236</v>
      </c>
      <c r="H147" s="38">
        <f>H148</f>
        <v>0</v>
      </c>
      <c r="I147" s="6"/>
    </row>
    <row r="148" spans="1:9" ht="38.25" outlineLevel="6">
      <c r="A148" s="12" t="s">
        <v>133</v>
      </c>
      <c r="B148" s="44" t="s">
        <v>7</v>
      </c>
      <c r="C148" s="44" t="s">
        <v>114</v>
      </c>
      <c r="D148" s="44" t="s">
        <v>134</v>
      </c>
      <c r="E148" s="44"/>
      <c r="F148" s="33">
        <f>F149</f>
        <v>30000</v>
      </c>
      <c r="G148" s="34" t="s">
        <v>236</v>
      </c>
      <c r="H148" s="35">
        <f>H149</f>
        <v>0</v>
      </c>
      <c r="I148" s="6"/>
    </row>
    <row r="149" spans="1:9" ht="25.5" outlineLevel="7">
      <c r="A149" s="12" t="s">
        <v>135</v>
      </c>
      <c r="B149" s="44" t="s">
        <v>7</v>
      </c>
      <c r="C149" s="44" t="s">
        <v>114</v>
      </c>
      <c r="D149" s="44" t="s">
        <v>136</v>
      </c>
      <c r="E149" s="44"/>
      <c r="F149" s="33">
        <f>F150</f>
        <v>30000</v>
      </c>
      <c r="G149" s="34" t="s">
        <v>236</v>
      </c>
      <c r="H149" s="35">
        <f>H150</f>
        <v>0</v>
      </c>
      <c r="I149" s="6"/>
    </row>
    <row r="150" spans="1:9" ht="25.5" outlineLevel="7">
      <c r="A150" s="12" t="s">
        <v>191</v>
      </c>
      <c r="B150" s="44" t="s">
        <v>7</v>
      </c>
      <c r="C150" s="44" t="s">
        <v>114</v>
      </c>
      <c r="D150" s="44" t="s">
        <v>136</v>
      </c>
      <c r="E150" s="44" t="s">
        <v>30</v>
      </c>
      <c r="F150" s="33">
        <f>F151</f>
        <v>30000</v>
      </c>
      <c r="G150" s="34" t="s">
        <v>236</v>
      </c>
      <c r="H150" s="35">
        <f>H151</f>
        <v>0</v>
      </c>
      <c r="I150" s="6"/>
    </row>
    <row r="151" spans="1:9" ht="25.5" outlineLevel="3">
      <c r="A151" s="12" t="s">
        <v>31</v>
      </c>
      <c r="B151" s="44" t="s">
        <v>7</v>
      </c>
      <c r="C151" s="44" t="s">
        <v>114</v>
      </c>
      <c r="D151" s="44" t="s">
        <v>136</v>
      </c>
      <c r="E151" s="44" t="s">
        <v>32</v>
      </c>
      <c r="F151" s="33">
        <v>30000</v>
      </c>
      <c r="G151" s="34" t="s">
        <v>236</v>
      </c>
      <c r="H151" s="35">
        <f>G151/F151</f>
        <v>0</v>
      </c>
      <c r="I151" s="6"/>
    </row>
    <row r="152" spans="1:9" ht="15" outlineLevel="5">
      <c r="A152" s="14" t="s">
        <v>137</v>
      </c>
      <c r="B152" s="43" t="s">
        <v>7</v>
      </c>
      <c r="C152" s="43" t="s">
        <v>138</v>
      </c>
      <c r="D152" s="43"/>
      <c r="E152" s="43"/>
      <c r="F152" s="27">
        <f aca="true" t="shared" si="12" ref="F152:H153">F153</f>
        <v>8204000</v>
      </c>
      <c r="G152" s="28">
        <f t="shared" si="12"/>
        <v>7683706.24</v>
      </c>
      <c r="H152" s="29">
        <f t="shared" si="12"/>
        <v>93.65804778156996</v>
      </c>
      <c r="I152" s="6"/>
    </row>
    <row r="153" spans="1:9" ht="15" outlineLevel="6">
      <c r="A153" s="12" t="s">
        <v>139</v>
      </c>
      <c r="B153" s="44" t="s">
        <v>7</v>
      </c>
      <c r="C153" s="44" t="s">
        <v>140</v>
      </c>
      <c r="D153" s="44"/>
      <c r="E153" s="44"/>
      <c r="F153" s="30">
        <f t="shared" si="12"/>
        <v>8204000</v>
      </c>
      <c r="G153" s="31">
        <f t="shared" si="12"/>
        <v>7683706.24</v>
      </c>
      <c r="H153" s="32">
        <f t="shared" si="12"/>
        <v>93.65804778156996</v>
      </c>
      <c r="I153" s="6"/>
    </row>
    <row r="154" spans="1:9" ht="25.5" outlineLevel="7">
      <c r="A154" s="12" t="s">
        <v>202</v>
      </c>
      <c r="B154" s="44" t="s">
        <v>7</v>
      </c>
      <c r="C154" s="44" t="s">
        <v>140</v>
      </c>
      <c r="D154" s="44" t="s">
        <v>141</v>
      </c>
      <c r="E154" s="44"/>
      <c r="F154" s="33">
        <f>F155+F159+F164</f>
        <v>8204000</v>
      </c>
      <c r="G154" s="34">
        <f>G158+G163+G168</f>
        <v>7683706.24</v>
      </c>
      <c r="H154" s="35">
        <f>G154/F154*100</f>
        <v>93.65804778156996</v>
      </c>
      <c r="I154" s="6"/>
    </row>
    <row r="155" spans="1:9" ht="25.5" outlineLevel="7">
      <c r="A155" s="12" t="s">
        <v>142</v>
      </c>
      <c r="B155" s="44" t="s">
        <v>7</v>
      </c>
      <c r="C155" s="44" t="s">
        <v>140</v>
      </c>
      <c r="D155" s="44" t="s">
        <v>143</v>
      </c>
      <c r="E155" s="44"/>
      <c r="F155" s="33">
        <f aca="true" t="shared" si="13" ref="F155:G157">F156</f>
        <v>600000</v>
      </c>
      <c r="G155" s="34">
        <f t="shared" si="13"/>
        <v>103131.33</v>
      </c>
      <c r="H155" s="35">
        <f>G155/F155*100</f>
        <v>17.188555</v>
      </c>
      <c r="I155" s="6"/>
    </row>
    <row r="156" spans="1:9" ht="15" outlineLevel="3">
      <c r="A156" s="12" t="s">
        <v>144</v>
      </c>
      <c r="B156" s="44" t="s">
        <v>7</v>
      </c>
      <c r="C156" s="44" t="s">
        <v>140</v>
      </c>
      <c r="D156" s="44" t="s">
        <v>145</v>
      </c>
      <c r="E156" s="44"/>
      <c r="F156" s="33">
        <f t="shared" si="13"/>
        <v>600000</v>
      </c>
      <c r="G156" s="34">
        <f t="shared" si="13"/>
        <v>103131.33</v>
      </c>
      <c r="H156" s="35">
        <f>G156/F156*100</f>
        <v>17.188555</v>
      </c>
      <c r="I156" s="6"/>
    </row>
    <row r="157" spans="1:9" ht="25.5" outlineLevel="5">
      <c r="A157" s="12" t="s">
        <v>29</v>
      </c>
      <c r="B157" s="44" t="s">
        <v>7</v>
      </c>
      <c r="C157" s="44" t="s">
        <v>140</v>
      </c>
      <c r="D157" s="44" t="s">
        <v>145</v>
      </c>
      <c r="E157" s="44" t="s">
        <v>30</v>
      </c>
      <c r="F157" s="33">
        <f t="shared" si="13"/>
        <v>600000</v>
      </c>
      <c r="G157" s="34">
        <f t="shared" si="13"/>
        <v>103131.33</v>
      </c>
      <c r="H157" s="35">
        <f>G157/F157*100</f>
        <v>17.188555</v>
      </c>
      <c r="I157" s="6"/>
    </row>
    <row r="158" spans="1:9" ht="25.5" outlineLevel="6">
      <c r="A158" s="12" t="s">
        <v>31</v>
      </c>
      <c r="B158" s="44" t="s">
        <v>7</v>
      </c>
      <c r="C158" s="44" t="s">
        <v>140</v>
      </c>
      <c r="D158" s="44" t="s">
        <v>145</v>
      </c>
      <c r="E158" s="44" t="s">
        <v>32</v>
      </c>
      <c r="F158" s="33">
        <v>600000</v>
      </c>
      <c r="G158" s="34">
        <v>103131.33</v>
      </c>
      <c r="H158" s="35">
        <f>G158/F158*100</f>
        <v>17.188555</v>
      </c>
      <c r="I158" s="6"/>
    </row>
    <row r="159" spans="1:9" ht="25.5" outlineLevel="7">
      <c r="A159" s="12" t="s">
        <v>146</v>
      </c>
      <c r="B159" s="44" t="s">
        <v>7</v>
      </c>
      <c r="C159" s="44" t="s">
        <v>140</v>
      </c>
      <c r="D159" s="44" t="s">
        <v>147</v>
      </c>
      <c r="E159" s="44"/>
      <c r="F159" s="33">
        <f aca="true" t="shared" si="14" ref="F159:H162">F160</f>
        <v>5717900</v>
      </c>
      <c r="G159" s="34">
        <f t="shared" si="14"/>
        <v>5717900</v>
      </c>
      <c r="H159" s="35">
        <f t="shared" si="14"/>
        <v>100</v>
      </c>
      <c r="I159" s="6"/>
    </row>
    <row r="160" spans="1:9" ht="25.5" outlineLevel="7">
      <c r="A160" s="12" t="s">
        <v>148</v>
      </c>
      <c r="B160" s="44" t="s">
        <v>7</v>
      </c>
      <c r="C160" s="44" t="s">
        <v>140</v>
      </c>
      <c r="D160" s="44" t="s">
        <v>149</v>
      </c>
      <c r="E160" s="44"/>
      <c r="F160" s="33">
        <f t="shared" si="14"/>
        <v>5717900</v>
      </c>
      <c r="G160" s="34">
        <f t="shared" si="14"/>
        <v>5717900</v>
      </c>
      <c r="H160" s="35">
        <f t="shared" si="14"/>
        <v>100</v>
      </c>
      <c r="I160" s="6"/>
    </row>
    <row r="161" spans="1:9" ht="15" outlineLevel="7">
      <c r="A161" s="12" t="s">
        <v>150</v>
      </c>
      <c r="B161" s="44" t="s">
        <v>7</v>
      </c>
      <c r="C161" s="44" t="s">
        <v>140</v>
      </c>
      <c r="D161" s="44" t="s">
        <v>151</v>
      </c>
      <c r="E161" s="44"/>
      <c r="F161" s="33">
        <f t="shared" si="14"/>
        <v>5717900</v>
      </c>
      <c r="G161" s="34">
        <f t="shared" si="14"/>
        <v>5717900</v>
      </c>
      <c r="H161" s="35">
        <f t="shared" si="14"/>
        <v>100</v>
      </c>
      <c r="I161" s="6"/>
    </row>
    <row r="162" spans="1:9" ht="25.5" outlineLevel="7">
      <c r="A162" s="12" t="s">
        <v>152</v>
      </c>
      <c r="B162" s="44" t="s">
        <v>7</v>
      </c>
      <c r="C162" s="44" t="s">
        <v>140</v>
      </c>
      <c r="D162" s="44" t="s">
        <v>151</v>
      </c>
      <c r="E162" s="44" t="s">
        <v>153</v>
      </c>
      <c r="F162" s="33">
        <f t="shared" si="14"/>
        <v>5717900</v>
      </c>
      <c r="G162" s="34">
        <f t="shared" si="14"/>
        <v>5717900</v>
      </c>
      <c r="H162" s="35">
        <f t="shared" si="14"/>
        <v>100</v>
      </c>
      <c r="I162" s="6"/>
    </row>
    <row r="163" spans="1:9" ht="28.5" customHeight="1" outlineLevel="7">
      <c r="A163" s="12" t="s">
        <v>154</v>
      </c>
      <c r="B163" s="44" t="s">
        <v>7</v>
      </c>
      <c r="C163" s="44" t="s">
        <v>140</v>
      </c>
      <c r="D163" s="44" t="s">
        <v>151</v>
      </c>
      <c r="E163" s="44" t="s">
        <v>155</v>
      </c>
      <c r="F163" s="33">
        <v>5717900</v>
      </c>
      <c r="G163" s="34">
        <v>5717900</v>
      </c>
      <c r="H163" s="35">
        <f>G163/F163*100</f>
        <v>100</v>
      </c>
      <c r="I163" s="6"/>
    </row>
    <row r="164" spans="1:9" ht="25.5" outlineLevel="7">
      <c r="A164" s="12" t="s">
        <v>156</v>
      </c>
      <c r="B164" s="44" t="s">
        <v>7</v>
      </c>
      <c r="C164" s="44" t="s">
        <v>140</v>
      </c>
      <c r="D164" s="44" t="s">
        <v>157</v>
      </c>
      <c r="E164" s="44"/>
      <c r="F164" s="33">
        <f aca="true" t="shared" si="15" ref="F164:H167">F165</f>
        <v>1886100</v>
      </c>
      <c r="G164" s="34">
        <f t="shared" si="15"/>
        <v>1862674.91</v>
      </c>
      <c r="H164" s="35">
        <f t="shared" si="15"/>
        <v>98.7580144212926</v>
      </c>
      <c r="I164" s="6"/>
    </row>
    <row r="165" spans="1:9" ht="25.5" outlineLevel="1">
      <c r="A165" s="12" t="s">
        <v>158</v>
      </c>
      <c r="B165" s="44" t="s">
        <v>7</v>
      </c>
      <c r="C165" s="44" t="s">
        <v>140</v>
      </c>
      <c r="D165" s="44" t="s">
        <v>159</v>
      </c>
      <c r="E165" s="44"/>
      <c r="F165" s="33">
        <f t="shared" si="15"/>
        <v>1886100</v>
      </c>
      <c r="G165" s="34">
        <f t="shared" si="15"/>
        <v>1862674.91</v>
      </c>
      <c r="H165" s="35">
        <f t="shared" si="15"/>
        <v>98.7580144212926</v>
      </c>
      <c r="I165" s="6"/>
    </row>
    <row r="166" spans="1:9" ht="15" outlineLevel="2">
      <c r="A166" s="12" t="s">
        <v>160</v>
      </c>
      <c r="B166" s="44" t="s">
        <v>7</v>
      </c>
      <c r="C166" s="44" t="s">
        <v>140</v>
      </c>
      <c r="D166" s="44" t="s">
        <v>161</v>
      </c>
      <c r="E166" s="44"/>
      <c r="F166" s="33">
        <f t="shared" si="15"/>
        <v>1886100</v>
      </c>
      <c r="G166" s="34">
        <f t="shared" si="15"/>
        <v>1862674.91</v>
      </c>
      <c r="H166" s="35">
        <f t="shared" si="15"/>
        <v>98.7580144212926</v>
      </c>
      <c r="I166" s="6"/>
    </row>
    <row r="167" spans="1:9" ht="15" outlineLevel="3">
      <c r="A167" s="12" t="s">
        <v>162</v>
      </c>
      <c r="B167" s="44" t="s">
        <v>7</v>
      </c>
      <c r="C167" s="44" t="s">
        <v>140</v>
      </c>
      <c r="D167" s="44" t="s">
        <v>161</v>
      </c>
      <c r="E167" s="44" t="s">
        <v>163</v>
      </c>
      <c r="F167" s="33">
        <f t="shared" si="15"/>
        <v>1886100</v>
      </c>
      <c r="G167" s="34">
        <f t="shared" si="15"/>
        <v>1862674.91</v>
      </c>
      <c r="H167" s="35">
        <f t="shared" si="15"/>
        <v>98.7580144212926</v>
      </c>
      <c r="I167" s="6"/>
    </row>
    <row r="168" spans="1:9" ht="15" outlineLevel="5">
      <c r="A168" s="12" t="s">
        <v>164</v>
      </c>
      <c r="B168" s="44" t="s">
        <v>7</v>
      </c>
      <c r="C168" s="44" t="s">
        <v>140</v>
      </c>
      <c r="D168" s="44" t="s">
        <v>161</v>
      </c>
      <c r="E168" s="44" t="s">
        <v>165</v>
      </c>
      <c r="F168" s="33">
        <v>1886100</v>
      </c>
      <c r="G168" s="34">
        <v>1862674.91</v>
      </c>
      <c r="H168" s="35">
        <f>G168/F168*100</f>
        <v>98.7580144212926</v>
      </c>
      <c r="I168" s="6"/>
    </row>
    <row r="169" spans="1:9" ht="15" outlineLevel="6">
      <c r="A169" s="14" t="s">
        <v>166</v>
      </c>
      <c r="B169" s="43" t="s">
        <v>7</v>
      </c>
      <c r="C169" s="43" t="s">
        <v>167</v>
      </c>
      <c r="D169" s="43"/>
      <c r="E169" s="43"/>
      <c r="F169" s="27">
        <f>F170</f>
        <v>12300</v>
      </c>
      <c r="G169" s="28" t="s">
        <v>236</v>
      </c>
      <c r="H169" s="29">
        <v>0</v>
      </c>
      <c r="I169" s="6"/>
    </row>
    <row r="170" spans="1:9" ht="15" outlineLevel="7">
      <c r="A170" s="12" t="s">
        <v>168</v>
      </c>
      <c r="B170" s="44" t="s">
        <v>7</v>
      </c>
      <c r="C170" s="44" t="s">
        <v>169</v>
      </c>
      <c r="D170" s="44"/>
      <c r="E170" s="44"/>
      <c r="F170" s="30">
        <f aca="true" t="shared" si="16" ref="F170:F175">F171</f>
        <v>12300</v>
      </c>
      <c r="G170" s="31" t="s">
        <v>236</v>
      </c>
      <c r="H170" s="32">
        <v>0</v>
      </c>
      <c r="I170" s="6"/>
    </row>
    <row r="171" spans="1:9" ht="25.5" outlineLevel="7">
      <c r="A171" s="12" t="s">
        <v>203</v>
      </c>
      <c r="B171" s="44" t="s">
        <v>7</v>
      </c>
      <c r="C171" s="44" t="s">
        <v>169</v>
      </c>
      <c r="D171" s="44" t="s">
        <v>141</v>
      </c>
      <c r="E171" s="44"/>
      <c r="F171" s="33">
        <f t="shared" si="16"/>
        <v>12300</v>
      </c>
      <c r="G171" s="34" t="s">
        <v>236</v>
      </c>
      <c r="H171" s="35">
        <v>0</v>
      </c>
      <c r="I171" s="6"/>
    </row>
    <row r="172" spans="1:9" ht="25.5" outlineLevel="4">
      <c r="A172" s="12" t="s">
        <v>170</v>
      </c>
      <c r="B172" s="44" t="s">
        <v>7</v>
      </c>
      <c r="C172" s="44" t="s">
        <v>169</v>
      </c>
      <c r="D172" s="44" t="s">
        <v>171</v>
      </c>
      <c r="E172" s="44"/>
      <c r="F172" s="33">
        <f t="shared" si="16"/>
        <v>12300</v>
      </c>
      <c r="G172" s="34" t="s">
        <v>236</v>
      </c>
      <c r="H172" s="35">
        <v>0</v>
      </c>
      <c r="I172" s="6"/>
    </row>
    <row r="173" spans="1:9" ht="25.5" outlineLevel="5">
      <c r="A173" s="12" t="s">
        <v>172</v>
      </c>
      <c r="B173" s="44" t="s">
        <v>7</v>
      </c>
      <c r="C173" s="44" t="s">
        <v>169</v>
      </c>
      <c r="D173" s="44" t="s">
        <v>173</v>
      </c>
      <c r="E173" s="44"/>
      <c r="F173" s="33">
        <f t="shared" si="16"/>
        <v>12300</v>
      </c>
      <c r="G173" s="34" t="s">
        <v>236</v>
      </c>
      <c r="H173" s="35">
        <v>0</v>
      </c>
      <c r="I173" s="6"/>
    </row>
    <row r="174" spans="1:9" ht="15" outlineLevel="6">
      <c r="A174" s="12" t="s">
        <v>174</v>
      </c>
      <c r="B174" s="44" t="s">
        <v>7</v>
      </c>
      <c r="C174" s="44" t="s">
        <v>169</v>
      </c>
      <c r="D174" s="44" t="s">
        <v>175</v>
      </c>
      <c r="E174" s="44"/>
      <c r="F174" s="33">
        <f t="shared" si="16"/>
        <v>12300</v>
      </c>
      <c r="G174" s="34" t="s">
        <v>236</v>
      </c>
      <c r="H174" s="35">
        <v>0</v>
      </c>
      <c r="I174" s="6"/>
    </row>
    <row r="175" spans="1:9" ht="15" outlineLevel="7">
      <c r="A175" s="12" t="s">
        <v>162</v>
      </c>
      <c r="B175" s="44" t="s">
        <v>7</v>
      </c>
      <c r="C175" s="44" t="s">
        <v>169</v>
      </c>
      <c r="D175" s="44" t="s">
        <v>175</v>
      </c>
      <c r="E175" s="44" t="s">
        <v>163</v>
      </c>
      <c r="F175" s="33">
        <f t="shared" si="16"/>
        <v>12300</v>
      </c>
      <c r="G175" s="34" t="s">
        <v>236</v>
      </c>
      <c r="H175" s="35">
        <v>0</v>
      </c>
      <c r="I175" s="6"/>
    </row>
    <row r="176" spans="1:9" ht="15" outlineLevel="7">
      <c r="A176" s="12" t="s">
        <v>164</v>
      </c>
      <c r="B176" s="44" t="s">
        <v>7</v>
      </c>
      <c r="C176" s="44" t="s">
        <v>169</v>
      </c>
      <c r="D176" s="44" t="s">
        <v>175</v>
      </c>
      <c r="E176" s="44" t="s">
        <v>165</v>
      </c>
      <c r="F176" s="33">
        <v>12300</v>
      </c>
      <c r="G176" s="34" t="s">
        <v>236</v>
      </c>
      <c r="H176" s="35">
        <v>0</v>
      </c>
      <c r="I176" s="6"/>
    </row>
    <row r="177" spans="1:9" ht="15" outlineLevel="4">
      <c r="A177" s="14" t="s">
        <v>176</v>
      </c>
      <c r="B177" s="43" t="s">
        <v>7</v>
      </c>
      <c r="C177" s="43" t="s">
        <v>177</v>
      </c>
      <c r="D177" s="43"/>
      <c r="E177" s="43"/>
      <c r="F177" s="27">
        <f aca="true" t="shared" si="17" ref="F177:F182">F178</f>
        <v>100000</v>
      </c>
      <c r="G177" s="28" t="s">
        <v>236</v>
      </c>
      <c r="H177" s="29">
        <v>0</v>
      </c>
      <c r="I177" s="6"/>
    </row>
    <row r="178" spans="1:9" ht="15" outlineLevel="5">
      <c r="A178" s="12" t="s">
        <v>178</v>
      </c>
      <c r="B178" s="44" t="s">
        <v>7</v>
      </c>
      <c r="C178" s="44" t="s">
        <v>179</v>
      </c>
      <c r="D178" s="44"/>
      <c r="E178" s="44"/>
      <c r="F178" s="30">
        <f t="shared" si="17"/>
        <v>100000</v>
      </c>
      <c r="G178" s="31" t="s">
        <v>236</v>
      </c>
      <c r="H178" s="32">
        <v>0</v>
      </c>
      <c r="I178" s="6"/>
    </row>
    <row r="179" spans="1:9" ht="38.25" outlineLevel="6">
      <c r="A179" s="12" t="s">
        <v>204</v>
      </c>
      <c r="B179" s="44" t="s">
        <v>7</v>
      </c>
      <c r="C179" s="44" t="s">
        <v>179</v>
      </c>
      <c r="D179" s="44" t="s">
        <v>180</v>
      </c>
      <c r="E179" s="44"/>
      <c r="F179" s="33">
        <f t="shared" si="17"/>
        <v>100000</v>
      </c>
      <c r="G179" s="34" t="s">
        <v>236</v>
      </c>
      <c r="H179" s="35">
        <v>0</v>
      </c>
      <c r="I179" s="6"/>
    </row>
    <row r="180" spans="1:9" ht="38.25" outlineLevel="7">
      <c r="A180" s="12" t="s">
        <v>181</v>
      </c>
      <c r="B180" s="44" t="s">
        <v>7</v>
      </c>
      <c r="C180" s="44" t="s">
        <v>179</v>
      </c>
      <c r="D180" s="44" t="s">
        <v>182</v>
      </c>
      <c r="E180" s="44"/>
      <c r="F180" s="33">
        <f t="shared" si="17"/>
        <v>100000</v>
      </c>
      <c r="G180" s="34" t="s">
        <v>236</v>
      </c>
      <c r="H180" s="35">
        <v>0</v>
      </c>
      <c r="I180" s="6"/>
    </row>
    <row r="181" spans="1:9" ht="38.25" outlineLevel="7">
      <c r="A181" s="12" t="s">
        <v>183</v>
      </c>
      <c r="B181" s="44" t="s">
        <v>7</v>
      </c>
      <c r="C181" s="44" t="s">
        <v>179</v>
      </c>
      <c r="D181" s="44" t="s">
        <v>184</v>
      </c>
      <c r="E181" s="44"/>
      <c r="F181" s="33">
        <f t="shared" si="17"/>
        <v>100000</v>
      </c>
      <c r="G181" s="34" t="s">
        <v>236</v>
      </c>
      <c r="H181" s="35">
        <v>0</v>
      </c>
      <c r="I181" s="6"/>
    </row>
    <row r="182" spans="1:9" ht="25.5" outlineLevel="1">
      <c r="A182" s="12" t="s">
        <v>29</v>
      </c>
      <c r="B182" s="44" t="s">
        <v>7</v>
      </c>
      <c r="C182" s="44" t="s">
        <v>179</v>
      </c>
      <c r="D182" s="44" t="s">
        <v>184</v>
      </c>
      <c r="E182" s="44" t="s">
        <v>30</v>
      </c>
      <c r="F182" s="33">
        <f t="shared" si="17"/>
        <v>100000</v>
      </c>
      <c r="G182" s="34" t="s">
        <v>236</v>
      </c>
      <c r="H182" s="35">
        <v>0</v>
      </c>
      <c r="I182" s="6"/>
    </row>
    <row r="183" spans="1:9" ht="25.5" outlineLevel="2">
      <c r="A183" s="12" t="s">
        <v>31</v>
      </c>
      <c r="B183" s="44" t="s">
        <v>7</v>
      </c>
      <c r="C183" s="44" t="s">
        <v>179</v>
      </c>
      <c r="D183" s="44" t="s">
        <v>184</v>
      </c>
      <c r="E183" s="44" t="s">
        <v>32</v>
      </c>
      <c r="F183" s="33">
        <v>100000</v>
      </c>
      <c r="G183" s="34" t="s">
        <v>236</v>
      </c>
      <c r="H183" s="35">
        <v>0</v>
      </c>
      <c r="I183" s="6"/>
    </row>
    <row r="184" spans="1:9" ht="15" outlineLevel="3">
      <c r="A184" s="10" t="s">
        <v>185</v>
      </c>
      <c r="B184" s="47"/>
      <c r="C184" s="47"/>
      <c r="D184" s="47"/>
      <c r="E184" s="47"/>
      <c r="F184" s="39">
        <f>F10</f>
        <v>51327701.620000005</v>
      </c>
      <c r="G184" s="40">
        <f>G10</f>
        <v>45452964.79</v>
      </c>
      <c r="H184" s="26">
        <f>H10</f>
        <v>88.55445179779706</v>
      </c>
      <c r="I184" s="6"/>
    </row>
    <row r="185" spans="1:9" ht="15" outlineLevel="4">
      <c r="A185" s="6"/>
      <c r="H185" s="59"/>
      <c r="I185" s="16"/>
    </row>
    <row r="186" spans="1:9" ht="15" outlineLevel="4">
      <c r="A186" s="6"/>
      <c r="H186" s="22"/>
      <c r="I186" s="16"/>
    </row>
    <row r="187" spans="1:9" ht="15" outlineLevel="4">
      <c r="A187" s="6"/>
      <c r="H187" s="22"/>
      <c r="I187" s="16"/>
    </row>
    <row r="188" spans="1:9" ht="15" outlineLevel="4">
      <c r="A188" s="6"/>
      <c r="H188" s="22"/>
      <c r="I188" s="16"/>
    </row>
    <row r="189" spans="8:9" ht="15" outlineLevel="4">
      <c r="H189" s="22"/>
      <c r="I189" s="16"/>
    </row>
    <row r="190" spans="8:9" ht="15" outlineLevel="5">
      <c r="H190" s="22"/>
      <c r="I190" s="16"/>
    </row>
    <row r="191" spans="1:9" ht="15" outlineLevel="6">
      <c r="A191" s="6"/>
      <c r="H191" s="22"/>
      <c r="I191" s="16"/>
    </row>
    <row r="192" spans="1:9" ht="15" outlineLevel="7">
      <c r="A192" s="6"/>
      <c r="H192" s="22"/>
      <c r="I192" s="16"/>
    </row>
    <row r="193" spans="1:9" ht="15" outlineLevel="7">
      <c r="A193" s="6"/>
      <c r="H193" s="22"/>
      <c r="I193" s="16"/>
    </row>
    <row r="194" spans="1:9" ht="15" outlineLevel="1">
      <c r="A194" s="6"/>
      <c r="H194" s="22"/>
      <c r="I194" s="16"/>
    </row>
    <row r="195" spans="1:9" ht="15" outlineLevel="2">
      <c r="A195" s="6"/>
      <c r="H195" s="22"/>
      <c r="I195" s="16"/>
    </row>
    <row r="196" ht="15" outlineLevel="3">
      <c r="I196" s="16"/>
    </row>
    <row r="197" ht="15" outlineLevel="5"/>
    <row r="198" ht="15" outlineLevel="6"/>
    <row r="199" ht="15" outlineLevel="7"/>
    <row r="200" ht="15" outlineLevel="7"/>
    <row r="201" ht="15" outlineLevel="2"/>
    <row r="202" ht="15" outlineLevel="2"/>
    <row r="203" ht="15" outlineLevel="3"/>
    <row r="204" ht="15" outlineLevel="5"/>
    <row r="205" ht="15" outlineLevel="6"/>
    <row r="206" ht="15" outlineLevel="7"/>
    <row r="207" ht="15" outlineLevel="7"/>
    <row r="208" ht="12.75" customHeight="1"/>
    <row r="209" ht="12.75" customHeight="1">
      <c r="I209" s="2"/>
    </row>
    <row r="210" ht="12.75" customHeight="1">
      <c r="I210" s="11"/>
    </row>
  </sheetData>
  <sheetProtection/>
  <mergeCells count="12">
    <mergeCell ref="B7:B8"/>
    <mergeCell ref="C7:C8"/>
    <mergeCell ref="A1:H1"/>
    <mergeCell ref="A2:H2"/>
    <mergeCell ref="D7:D8"/>
    <mergeCell ref="E7:E8"/>
    <mergeCell ref="F7:F8"/>
    <mergeCell ref="A3:H3"/>
    <mergeCell ref="A4:H4"/>
    <mergeCell ref="A5:H5"/>
    <mergeCell ref="A6:H6"/>
    <mergeCell ref="A7:A8"/>
  </mergeCells>
  <printOptions/>
  <pageMargins left="0.25" right="0.25" top="0.75" bottom="0.75" header="0.3" footer="0.3"/>
  <pageSetup errors="blank"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User-PC\User</dc:creator>
  <cp:keywords/>
  <dc:description/>
  <cp:lastModifiedBy>Buh1</cp:lastModifiedBy>
  <cp:lastPrinted>2022-03-30T08:21:45Z</cp:lastPrinted>
  <dcterms:created xsi:type="dcterms:W3CDTF">2018-11-28T08:35:57Z</dcterms:created>
  <dcterms:modified xsi:type="dcterms:W3CDTF">2022-03-30T08:21:54Z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Аналитический отчет по исполнению бюджета (Приложение №6)(2).xls</vt:lpwstr>
  </property>
  <property fmtid="{D5CDD505-2E9C-101B-9397-08002B2CF9AE}" pid="3" name="Название отчета">
    <vt:lpwstr>Аналитический отчет по исполнению бюджета (Приложение №6)(2).xls</vt:lpwstr>
  </property>
  <property fmtid="{D5CDD505-2E9C-101B-9397-08002B2CF9AE}" pid="4" name="Версия клиента">
    <vt:lpwstr>18.4.7.10170</vt:lpwstr>
  </property>
  <property fmtid="{D5CDD505-2E9C-101B-9397-08002B2CF9AE}" pid="5" name="Версия базы">
    <vt:lpwstr>18.4.4303.423133315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192.168.100.235</vt:lpwstr>
  </property>
  <property fmtid="{D5CDD505-2E9C-101B-9397-08002B2CF9AE}" pid="8" name="База">
    <vt:lpwstr>bks_2018_mo</vt:lpwstr>
  </property>
  <property fmtid="{D5CDD505-2E9C-101B-9397-08002B2CF9AE}" pid="9" name="Пользователь">
    <vt:lpwstr>user_4_24</vt:lpwstr>
  </property>
  <property fmtid="{D5CDD505-2E9C-101B-9397-08002B2CF9AE}" pid="10" name="Шаблон">
    <vt:lpwstr>ispolnpril6_2016</vt:lpwstr>
  </property>
  <property fmtid="{D5CDD505-2E9C-101B-9397-08002B2CF9AE}" pid="11" name="Локальная база">
    <vt:lpwstr>не используется</vt:lpwstr>
  </property>
</Properties>
</file>