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70" windowWidth="22695" windowHeight="1113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C10" i="1" l="1"/>
  <c r="D10" i="1"/>
  <c r="D32" i="1"/>
  <c r="C32" i="1"/>
  <c r="D29" i="1"/>
  <c r="D27" i="1"/>
  <c r="D24" i="1"/>
  <c r="D20" i="1"/>
  <c r="D17" i="1"/>
  <c r="D11" i="1"/>
  <c r="D13" i="1"/>
  <c r="E12" i="1"/>
  <c r="E14" i="1"/>
  <c r="E15" i="1"/>
  <c r="E16" i="1"/>
  <c r="E18" i="1"/>
  <c r="E19" i="1"/>
  <c r="E21" i="1"/>
  <c r="E22" i="1"/>
  <c r="E23" i="1"/>
  <c r="E25" i="1"/>
  <c r="E26" i="1"/>
  <c r="E28" i="1"/>
  <c r="E30" i="1"/>
  <c r="E31" i="1"/>
  <c r="E33" i="1"/>
  <c r="E34" i="1"/>
  <c r="E35" i="1"/>
  <c r="E36" i="1"/>
  <c r="E37" i="1"/>
  <c r="E38" i="1"/>
  <c r="E32" i="1" l="1"/>
  <c r="C29" i="1"/>
  <c r="E29" i="1" s="1"/>
  <c r="D39" i="1" l="1"/>
  <c r="C27" i="1"/>
  <c r="E27" i="1" s="1"/>
  <c r="C24" i="1"/>
  <c r="E24" i="1" s="1"/>
  <c r="C20" i="1"/>
  <c r="E20" i="1" s="1"/>
  <c r="C17" i="1"/>
  <c r="E17" i="1" s="1"/>
  <c r="C13" i="1"/>
  <c r="E13" i="1" s="1"/>
  <c r="C11" i="1"/>
  <c r="E11" i="1" s="1"/>
  <c r="E10" i="1" l="1"/>
  <c r="C39" i="1" l="1"/>
  <c r="E39" i="1" s="1"/>
</calcChain>
</file>

<file path=xl/sharedStrings.xml><?xml version="1.0" encoding="utf-8"?>
<sst xmlns="http://schemas.openxmlformats.org/spreadsheetml/2006/main" count="60" uniqueCount="60">
  <si>
    <t>Приложение № 1</t>
  </si>
  <si>
    <t>ДОХОДЫ БЮДЖЕТА ГОРОДСКОГО ПОСЕЛЕНИЯ "ПОСЕЛОК ПОЛОТНЯНЫЙ ЗАВОД"
 НА 2022 ГОД.</t>
  </si>
  <si>
    <t>(рублей)</t>
  </si>
  <si>
    <t>Код вида дохода</t>
  </si>
  <si>
    <t>Наименование доходов бюджета</t>
  </si>
  <si>
    <t>НАЛОГОВЫЕ И НЕНАЛОГОВЫЕ ДОХОДЫ</t>
  </si>
  <si>
    <t xml:space="preserve">      НАЛОГИ НА ПРИБЫЛЬ, ДОХОДЫ</t>
  </si>
  <si>
    <t>10102010011000110</t>
  </si>
  <si>
    <t xml:space="preserve">        Налог на доходы физических лиц с доходов</t>
  </si>
  <si>
    <t xml:space="preserve">      НАЛОГИ НА ТОВАРЫ (РАБОТЫ, УСЛУГИ), РЕАЛИЗУЕМЫЕ НА ТЕРРИТОРИИ РОССИЙСКОЙ ФЕДЕРАЦИИ</t>
  </si>
  <si>
    <t>10302230010000110</t>
  </si>
  <si>
    <t>Доходы от уплаты акцизов на дизельное топливо, зачисляемые в консолидированные бюджеты субъектов Российской Федерации</t>
  </si>
  <si>
    <t>10302240010000110</t>
  </si>
  <si>
    <r>
      <t xml:space="preserve"> </t>
    </r>
    <r>
      <rPr>
        <sz val="10"/>
        <color rgb="FF000000"/>
        <rFont val="Arial"/>
        <family val="2"/>
        <charset val="204"/>
      </rPr>
  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  </r>
  </si>
  <si>
    <t>10302250010000110</t>
  </si>
  <si>
    <t xml:space="preserve">        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</si>
  <si>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 xml:space="preserve">      НАЛОГИ НА СОВОКУПНЫЙ ДОХОД</t>
  </si>
  <si>
    <t>10501011011000110</t>
  </si>
  <si>
    <t xml:space="preserve">        Налог, взимаемый с налогоплательщиков, выбравших в качестве объекта налогообложения  доходы</t>
  </si>
  <si>
    <t>10501021011000110</t>
  </si>
  <si>
    <t xml:space="preserve"> Налог, взимаемый с налогоплательщиков, выбравших 
в качестве объекта налогообложения  доходы, уменьшенные  на величину расходов</t>
  </si>
  <si>
    <t xml:space="preserve">      НАЛОГИ НА ИМУЩЕСТВО</t>
  </si>
  <si>
    <t>10601030131000110</t>
  </si>
  <si>
    <t xml:space="preserve">      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</si>
  <si>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10606033131000110</t>
  </si>
  <si>
    <t xml:space="preserve">        Земельный налог с организаций, обладающих земельным участком, расположенным в границах городских поселений</t>
  </si>
  <si>
    <t>10606043131000110</t>
  </si>
  <si>
    <t xml:space="preserve">        Земельный налог с физических лиц, обладающих земельным участком, расположенным в границах городских поселений</t>
  </si>
  <si>
    <t xml:space="preserve">      ДОХОДЫ ОТ ИСПОЛЬЗОВАНИЯ ИМУЩЕСТВА, НАХОДЯЩЕГОСЯ В ГОСУДАРСТВЕННОЙ И МУНИЦИПАЛЬНОЙ СОБСТВЕННОСТИ</t>
  </si>
  <si>
    <t>11105035130000120</t>
  </si>
  <si>
    <t xml:space="preserve">        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</si>
  <si>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11105013130000120</t>
  </si>
  <si>
    <t xml:space="preserve">     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</t>
  </si>
  <si>
    <t xml:space="preserve">      ДОХОДЫ ОТ ПРОДАЖИ МАТЕРИАЛЬНЫХ И НЕМАТЕРИАЛЬНЫХ АКТИВОВ</t>
  </si>
  <si>
    <t>11406013130000430</t>
  </si>
  <si>
    <t xml:space="preserve">      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</si>
  <si>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     БЕЗВОЗМЕЗДНЫЕ ПОСТУПЛЕНИЯ ОТ ДРУГИХ БЮДЖЕТОВ БЮДЖЕТНОЙ СИСТЕМЫ РОССИЙСКОЙ ФЕДЕРАЦИИ</t>
  </si>
  <si>
    <t>20215001000000150</t>
  </si>
  <si>
    <t xml:space="preserve">        Дотации бюджетам городских поселений на выравнивание бюджетной обеспеченности</t>
  </si>
  <si>
    <t>20219999130165100</t>
  </si>
  <si>
    <t xml:space="preserve"> Прочие дотации на стимулирование руководителей исполнительно-распорядительных органов муниципальных образований области</t>
  </si>
  <si>
    <t>20235118000000150</t>
  </si>
  <si>
    <t xml:space="preserve"> Субвенции бюджетам городских поселений на
 осуществление первичного воинского учета на
 территориях, где отсутствуют военные комиссариаты</t>
  </si>
  <si>
    <t>ИТОГО ДОХОДОВ</t>
  </si>
  <si>
    <t>Прочие субсидии бюджетам сельских поселений на реализацию инициативных проектов</t>
  </si>
  <si>
    <t>20229999130258150</t>
  </si>
  <si>
    <t>20245160130478150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</si>
  <si>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уровня, за счет средств бюджетов муниципальных районов</t>
  </si>
  <si>
    <t>21860010130811150</t>
  </si>
  <si>
    <t>11705050130000180</t>
  </si>
  <si>
    <t>Прочие неналоговые доходы бюджетов городских поселений</t>
  </si>
  <si>
    <t xml:space="preserve">       ПРОЧИЕ НЕНАЛОГОВЫЕ ДОХОДЫ</t>
  </si>
  <si>
    <t>11715030130000150</t>
  </si>
  <si>
    <t>Инициативные платежи, зачисляемые в бюджеты сельских поселений</t>
  </si>
  <si>
    <t>к Решению
Полотняно-Заводского поселкового Собрания</t>
  </si>
  <si>
    <t>План на 2022 год</t>
  </si>
  <si>
    <t>Исполнено</t>
  </si>
  <si>
    <t>% исполнения</t>
  </si>
  <si>
    <t>№ ______ от  ___  февраля 2023 года.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</si>
  <si>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 (на осуществление части полномочий по решению вопросов местного значения  по организации библиотечного обслуживания населения, комплектованию и обеспечению сохранности библиотечных фондов библиотек поселения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</si>
</sst>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rgb="FF000000"/>
      <name val="Calibri"/>
      <charset val="204"/>
    </font>
    <font>
      <sz val="11"/>
      <color rgb="FF000000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Arial Cyr"/>
      <charset val="1"/>
    </font>
    <font>
      <sz val="10"/>
      <color rgb="FF000000"/>
      <name val="Arial Cyr"/>
      <charset val="1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rgb="FFFF0000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0" fontId="8" fillId="2" borderId="5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6" xfId="0" applyNumberFormat="1" applyFont="1" applyFill="1" applyBorder="1" applyAlignment="1" applyProtection="1">
      <alignment horizontal="center" vertical="center"/>
    </xf>
    <xf numFmtId="0" fontId="10" fillId="2" borderId="5" xfId="0" applyNumberFormat="1" applyFont="1" applyFill="1" applyBorder="1" applyAlignment="1" applyProtection="1"/>
    <xf numFmtId="0" fontId="8" fillId="2" borderId="5" xfId="0" applyNumberFormat="1" applyFont="1" applyFill="1" applyBorder="1" applyAlignment="1" applyProtection="1">
      <alignment horizontal="left" vertical="top" wrapText="1"/>
    </xf>
    <xf numFmtId="49" fontId="1" fillId="2" borderId="5" xfId="0" applyNumberFormat="1" applyFont="1" applyFill="1" applyBorder="1" applyAlignment="1" applyProtection="1">
      <alignment horizontal="center" vertical="center"/>
    </xf>
    <xf numFmtId="0" fontId="7" fillId="2" borderId="5" xfId="0" applyNumberFormat="1" applyFont="1" applyFill="1" applyBorder="1" applyAlignment="1" applyProtection="1">
      <alignment horizontal="left" vertical="top" wrapText="1"/>
    </xf>
    <xf numFmtId="4" fontId="11" fillId="0" borderId="6" xfId="0" applyNumberFormat="1" applyFont="1" applyFill="1" applyBorder="1" applyAlignment="1" applyProtection="1">
      <alignment horizontal="center" vertical="center"/>
    </xf>
    <xf numFmtId="49" fontId="10" fillId="2" borderId="5" xfId="0" applyNumberFormat="1" applyFont="1" applyFill="1" applyBorder="1" applyAlignment="1" applyProtection="1">
      <alignment horizontal="center" vertical="center"/>
    </xf>
    <xf numFmtId="0" fontId="1" fillId="2" borderId="5" xfId="0" applyNumberFormat="1" applyFont="1" applyFill="1" applyBorder="1" applyAlignment="1" applyProtection="1">
      <alignment wrapText="1"/>
    </xf>
    <xf numFmtId="49" fontId="11" fillId="2" borderId="5" xfId="0" applyNumberFormat="1" applyFont="1" applyFill="1" applyBorder="1" applyAlignment="1" applyProtection="1">
      <alignment horizontal="center" vertical="center"/>
    </xf>
    <xf numFmtId="0" fontId="11" fillId="2" borderId="5" xfId="0" applyNumberFormat="1" applyFont="1" applyFill="1" applyBorder="1" applyAlignment="1" applyProtection="1">
      <alignment horizontal="left" vertical="top" wrapText="1"/>
    </xf>
    <xf numFmtId="0" fontId="7" fillId="2" borderId="5" xfId="0" applyNumberFormat="1" applyFont="1" applyFill="1" applyBorder="1" applyAlignment="1" applyProtection="1">
      <alignment wrapText="1"/>
    </xf>
    <xf numFmtId="4" fontId="11" fillId="3" borderId="6" xfId="0" applyNumberFormat="1" applyFont="1" applyFill="1" applyBorder="1" applyAlignment="1" applyProtection="1">
      <alignment horizontal="center" vertical="center"/>
    </xf>
    <xf numFmtId="0" fontId="1" fillId="2" borderId="5" xfId="0" applyNumberFormat="1" applyFont="1" applyFill="1" applyBorder="1" applyAlignment="1" applyProtection="1">
      <alignment horizontal="left" vertical="top" wrapText="1"/>
    </xf>
    <xf numFmtId="4" fontId="0" fillId="0" borderId="6" xfId="0" applyNumberFormat="1" applyBorder="1" applyAlignment="1">
      <alignment horizontal="center" vertical="center"/>
    </xf>
    <xf numFmtId="4" fontId="9" fillId="0" borderId="6" xfId="0" applyNumberFormat="1" applyFont="1" applyBorder="1" applyAlignment="1">
      <alignment horizontal="center" vertical="center"/>
    </xf>
    <xf numFmtId="2" fontId="9" fillId="0" borderId="6" xfId="0" applyNumberFormat="1" applyFont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right"/>
      <protection hidden="1"/>
    </xf>
    <xf numFmtId="0" fontId="0" fillId="0" borderId="0" xfId="0" applyAlignment="1"/>
    <xf numFmtId="0" fontId="3" fillId="0" borderId="0" xfId="0" applyNumberFormat="1" applyFont="1" applyFill="1" applyBorder="1" applyAlignment="1" applyProtection="1">
      <alignment horizontal="right" wrapText="1"/>
      <protection hidden="1"/>
    </xf>
    <xf numFmtId="0" fontId="4" fillId="0" borderId="0" xfId="0" applyNumberFormat="1" applyFont="1" applyFill="1" applyBorder="1" applyAlignment="1" applyProtection="1">
      <alignment horizontal="right"/>
      <protection hidden="1"/>
    </xf>
    <xf numFmtId="0" fontId="5" fillId="0" borderId="0" xfId="0" applyNumberFormat="1" applyFont="1" applyFill="1" applyBorder="1" applyAlignment="1" applyProtection="1">
      <alignment horizontal="center" wrapText="1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0" fontId="10" fillId="2" borderId="7" xfId="0" applyNumberFormat="1" applyFont="1" applyFill="1" applyBorder="1" applyAlignment="1" applyProtection="1">
      <alignment horizontal="center"/>
    </xf>
    <xf numFmtId="0" fontId="10" fillId="2" borderId="8" xfId="0" applyNumberFormat="1" applyFont="1" applyFill="1" applyBorder="1" applyAlignment="1" applyProtection="1">
      <alignment horizontal="center"/>
    </xf>
    <xf numFmtId="0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3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2" xfId="0" applyNumberFormat="1" applyFont="1" applyFill="1" applyBorder="1" applyAlignment="1" applyProtection="1">
      <alignment horizontal="center" vertical="center"/>
    </xf>
    <xf numFmtId="4" fontId="9" fillId="0" borderId="4" xfId="0" applyNumberFormat="1" applyFont="1" applyFill="1" applyBorder="1" applyAlignment="1" applyProtection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9"/>
  <sheetViews>
    <sheetView tabSelected="1" topLeftCell="A31" workbookViewId="0">
      <selection activeCell="C36" sqref="C36"/>
    </sheetView>
  </sheetViews>
  <sheetFormatPr defaultColWidth="9.140625" defaultRowHeight="15" customHeight="1"/>
  <cols>
    <col min="1" max="1" width="34.140625" style="1" customWidth="1"/>
    <col min="2" max="2" width="55.7109375" style="1" customWidth="1"/>
    <col min="3" max="3" width="17.85546875" style="1" customWidth="1"/>
    <col min="4" max="4" width="15.42578125" customWidth="1"/>
    <col min="5" max="5" width="13.28515625" customWidth="1"/>
  </cols>
  <sheetData>
    <row r="1" spans="1:5" ht="15.75">
      <c r="A1" s="2"/>
      <c r="B1" s="24" t="s">
        <v>0</v>
      </c>
      <c r="C1" s="24"/>
      <c r="D1" s="25"/>
      <c r="E1" s="25"/>
    </row>
    <row r="2" spans="1:5" ht="30.75" customHeight="1">
      <c r="A2" s="2"/>
      <c r="B2" s="26" t="s">
        <v>54</v>
      </c>
      <c r="C2" s="26"/>
      <c r="D2" s="25"/>
      <c r="E2" s="25"/>
    </row>
    <row r="3" spans="1:5" ht="15.75">
      <c r="A3" s="2"/>
      <c r="B3" s="27" t="s">
        <v>58</v>
      </c>
      <c r="C3" s="27"/>
      <c r="D3" s="25"/>
      <c r="E3" s="25"/>
    </row>
    <row r="4" spans="1:5">
      <c r="A4" s="2"/>
      <c r="B4" s="2"/>
    </row>
    <row r="5" spans="1:5" ht="15.75">
      <c r="A5" s="28" t="s">
        <v>1</v>
      </c>
      <c r="B5" s="28"/>
      <c r="C5" s="28"/>
      <c r="D5" s="25"/>
      <c r="E5" s="25"/>
    </row>
    <row r="6" spans="1:5" ht="15.75">
      <c r="A6" s="3"/>
      <c r="B6" s="3"/>
    </row>
    <row r="7" spans="1:5">
      <c r="A7" s="29" t="s">
        <v>2</v>
      </c>
      <c r="B7" s="29"/>
      <c r="C7" s="29"/>
      <c r="D7" s="25"/>
      <c r="E7" s="25"/>
    </row>
    <row r="8" spans="1:5">
      <c r="A8" s="32" t="s">
        <v>3</v>
      </c>
      <c r="B8" s="32" t="s">
        <v>4</v>
      </c>
      <c r="C8" s="34" t="s">
        <v>55</v>
      </c>
      <c r="D8" s="36" t="s">
        <v>56</v>
      </c>
      <c r="E8" s="22" t="s">
        <v>57</v>
      </c>
    </row>
    <row r="9" spans="1:5">
      <c r="A9" s="33"/>
      <c r="B9" s="33"/>
      <c r="C9" s="35"/>
      <c r="D9" s="37"/>
      <c r="E9" s="23"/>
    </row>
    <row r="10" spans="1:5">
      <c r="A10" s="4"/>
      <c r="B10" s="4" t="s">
        <v>5</v>
      </c>
      <c r="C10" s="5">
        <f>C11+C13+C17+C20+C24+C27+C29</f>
        <v>36562751.340000004</v>
      </c>
      <c r="D10" s="19">
        <f>D11+D13+D17+D20+D24+D27+D29</f>
        <v>37889969.759999998</v>
      </c>
      <c r="E10" s="20">
        <f>D10/C10*100</f>
        <v>103.62997414406286</v>
      </c>
    </row>
    <row r="11" spans="1:5">
      <c r="A11" s="6"/>
      <c r="B11" s="7" t="s">
        <v>6</v>
      </c>
      <c r="C11" s="5">
        <f>C12</f>
        <v>19600000</v>
      </c>
      <c r="D11" s="19">
        <f>D12</f>
        <v>20653234.57</v>
      </c>
      <c r="E11" s="20">
        <f t="shared" ref="E11:E39" si="0">D11/C11*100</f>
        <v>105.37364576530612</v>
      </c>
    </row>
    <row r="12" spans="1:5">
      <c r="A12" s="8" t="s">
        <v>7</v>
      </c>
      <c r="B12" s="9" t="s">
        <v>8</v>
      </c>
      <c r="C12" s="10">
        <v>19600000</v>
      </c>
      <c r="D12" s="18">
        <v>20653234.57</v>
      </c>
      <c r="E12" s="21">
        <f t="shared" si="0"/>
        <v>105.37364576530612</v>
      </c>
    </row>
    <row r="13" spans="1:5" ht="38.25">
      <c r="A13" s="6"/>
      <c r="B13" s="7" t="s">
        <v>9</v>
      </c>
      <c r="C13" s="5">
        <f>C14+C15+C16</f>
        <v>1171796</v>
      </c>
      <c r="D13" s="19">
        <f>D14+D15+D16</f>
        <v>1243244.51</v>
      </c>
      <c r="E13" s="20">
        <f t="shared" si="0"/>
        <v>106.09735056272594</v>
      </c>
    </row>
    <row r="14" spans="1:5" ht="38.25">
      <c r="A14" s="8" t="s">
        <v>10</v>
      </c>
      <c r="B14" s="9" t="s">
        <v>11</v>
      </c>
      <c r="C14" s="10">
        <v>590000</v>
      </c>
      <c r="D14" s="18">
        <v>623247.23</v>
      </c>
      <c r="E14" s="21">
        <f t="shared" si="0"/>
        <v>105.63512372881357</v>
      </c>
    </row>
    <row r="15" spans="1:5" ht="51">
      <c r="A15" s="8" t="s">
        <v>12</v>
      </c>
      <c r="B15" s="7" t="s">
        <v>13</v>
      </c>
      <c r="C15" s="10">
        <v>6464</v>
      </c>
      <c r="D15" s="18">
        <v>3366.5</v>
      </c>
      <c r="E15" s="21">
        <f t="shared" si="0"/>
        <v>52.080754950495049</v>
      </c>
    </row>
    <row r="16" spans="1:5" ht="51">
      <c r="A16" s="8" t="s">
        <v>14</v>
      </c>
      <c r="B16" s="9" t="s">
        <v>15</v>
      </c>
      <c r="C16" s="10">
        <v>575332</v>
      </c>
      <c r="D16" s="18">
        <v>616630.78</v>
      </c>
      <c r="E16" s="21">
        <f t="shared" si="0"/>
        <v>107.17825186153387</v>
      </c>
    </row>
    <row r="17" spans="1:5">
      <c r="A17" s="11"/>
      <c r="B17" s="7" t="s">
        <v>16</v>
      </c>
      <c r="C17" s="5">
        <f>C18+C19</f>
        <v>8200000</v>
      </c>
      <c r="D17" s="19">
        <f>D18+D19</f>
        <v>8186369.2599999998</v>
      </c>
      <c r="E17" s="20">
        <f t="shared" si="0"/>
        <v>99.833771463414635</v>
      </c>
    </row>
    <row r="18" spans="1:5" ht="25.5">
      <c r="A18" s="8" t="s">
        <v>17</v>
      </c>
      <c r="B18" s="9" t="s">
        <v>18</v>
      </c>
      <c r="C18" s="10">
        <v>6300000</v>
      </c>
      <c r="D18" s="18">
        <v>6368416.5499999998</v>
      </c>
      <c r="E18" s="21">
        <f t="shared" si="0"/>
        <v>101.08597698412697</v>
      </c>
    </row>
    <row r="19" spans="1:5" ht="45">
      <c r="A19" s="8" t="s">
        <v>19</v>
      </c>
      <c r="B19" s="12" t="s">
        <v>20</v>
      </c>
      <c r="C19" s="10">
        <v>1900000</v>
      </c>
      <c r="D19" s="18">
        <v>1817952.71</v>
      </c>
      <c r="E19" s="21">
        <f t="shared" si="0"/>
        <v>95.681721578947361</v>
      </c>
    </row>
    <row r="20" spans="1:5">
      <c r="A20" s="11"/>
      <c r="B20" s="7" t="s">
        <v>21</v>
      </c>
      <c r="C20" s="5">
        <f>C21+C22+C23</f>
        <v>5810000</v>
      </c>
      <c r="D20" s="19">
        <f>D21+D22+D23</f>
        <v>5920617.1699999999</v>
      </c>
      <c r="E20" s="20">
        <f t="shared" si="0"/>
        <v>101.90390998278829</v>
      </c>
    </row>
    <row r="21" spans="1:5" ht="38.25">
      <c r="A21" s="8" t="s">
        <v>22</v>
      </c>
      <c r="B21" s="9" t="s">
        <v>23</v>
      </c>
      <c r="C21" s="10">
        <v>1780000</v>
      </c>
      <c r="D21" s="18">
        <v>1814208.75</v>
      </c>
      <c r="E21" s="21">
        <f t="shared" si="0"/>
        <v>101.92183988764046</v>
      </c>
    </row>
    <row r="22" spans="1:5" ht="38.25">
      <c r="A22" s="8" t="s">
        <v>24</v>
      </c>
      <c r="B22" s="9" t="s">
        <v>25</v>
      </c>
      <c r="C22" s="10">
        <v>2180000</v>
      </c>
      <c r="D22" s="18">
        <v>2231178.59</v>
      </c>
      <c r="E22" s="21">
        <f t="shared" si="0"/>
        <v>102.34764174311925</v>
      </c>
    </row>
    <row r="23" spans="1:5" ht="38.25">
      <c r="A23" s="8" t="s">
        <v>26</v>
      </c>
      <c r="B23" s="9" t="s">
        <v>27</v>
      </c>
      <c r="C23" s="10">
        <v>1850000</v>
      </c>
      <c r="D23" s="18">
        <v>1875229.83</v>
      </c>
      <c r="E23" s="21">
        <f t="shared" si="0"/>
        <v>101.3637745945946</v>
      </c>
    </row>
    <row r="24" spans="1:5" ht="38.25">
      <c r="A24" s="11"/>
      <c r="B24" s="7" t="s">
        <v>28</v>
      </c>
      <c r="C24" s="5">
        <f>C25+C26</f>
        <v>1230000</v>
      </c>
      <c r="D24" s="19">
        <f>D25+D26</f>
        <v>1281171.8700000001</v>
      </c>
      <c r="E24" s="20">
        <f t="shared" si="0"/>
        <v>104.16031463414635</v>
      </c>
    </row>
    <row r="25" spans="1:5" ht="63.75">
      <c r="A25" s="8" t="s">
        <v>29</v>
      </c>
      <c r="B25" s="9" t="s">
        <v>30</v>
      </c>
      <c r="C25" s="10">
        <v>130000</v>
      </c>
      <c r="D25" s="18">
        <v>135940</v>
      </c>
      <c r="E25" s="21">
        <f t="shared" si="0"/>
        <v>104.56923076923077</v>
      </c>
    </row>
    <row r="26" spans="1:5" ht="63.75">
      <c r="A26" s="8" t="s">
        <v>31</v>
      </c>
      <c r="B26" s="9" t="s">
        <v>32</v>
      </c>
      <c r="C26" s="10">
        <v>1100000</v>
      </c>
      <c r="D26" s="18">
        <v>1145231.8700000001</v>
      </c>
      <c r="E26" s="21">
        <f t="shared" si="0"/>
        <v>104.11198818181819</v>
      </c>
    </row>
    <row r="27" spans="1:5" ht="25.5">
      <c r="A27" s="11"/>
      <c r="B27" s="7" t="s">
        <v>33</v>
      </c>
      <c r="C27" s="5">
        <f>C28</f>
        <v>200000</v>
      </c>
      <c r="D27" s="19">
        <f>D28</f>
        <v>254331.3</v>
      </c>
      <c r="E27" s="20">
        <f t="shared" si="0"/>
        <v>127.16565</v>
      </c>
    </row>
    <row r="28" spans="1:5" ht="38.25">
      <c r="A28" s="8" t="s">
        <v>34</v>
      </c>
      <c r="B28" s="9" t="s">
        <v>35</v>
      </c>
      <c r="C28" s="10">
        <v>200000</v>
      </c>
      <c r="D28" s="18">
        <v>254331.3</v>
      </c>
      <c r="E28" s="21">
        <f t="shared" si="0"/>
        <v>127.16565</v>
      </c>
    </row>
    <row r="29" spans="1:5">
      <c r="A29" s="8"/>
      <c r="B29" s="7" t="s">
        <v>51</v>
      </c>
      <c r="C29" s="5">
        <f>C30+C31</f>
        <v>350955.33999999997</v>
      </c>
      <c r="D29" s="19">
        <f>D30+D31</f>
        <v>351001.07999999996</v>
      </c>
      <c r="E29" s="20">
        <f t="shared" si="0"/>
        <v>100.01303299730387</v>
      </c>
    </row>
    <row r="30" spans="1:5">
      <c r="A30" s="8" t="s">
        <v>49</v>
      </c>
      <c r="B30" s="9" t="s">
        <v>50</v>
      </c>
      <c r="C30" s="10">
        <v>279700</v>
      </c>
      <c r="D30" s="18">
        <v>279745.74</v>
      </c>
      <c r="E30" s="21">
        <f t="shared" si="0"/>
        <v>100.01635323560959</v>
      </c>
    </row>
    <row r="31" spans="1:5" ht="25.5">
      <c r="A31" s="8" t="s">
        <v>52</v>
      </c>
      <c r="B31" s="9" t="s">
        <v>53</v>
      </c>
      <c r="C31" s="10">
        <v>71255.34</v>
      </c>
      <c r="D31" s="18">
        <v>71255.34</v>
      </c>
      <c r="E31" s="21">
        <f t="shared" si="0"/>
        <v>100</v>
      </c>
    </row>
    <row r="32" spans="1:5" ht="38.25">
      <c r="A32" s="11"/>
      <c r="B32" s="7" t="s">
        <v>36</v>
      </c>
      <c r="C32" s="5">
        <f>C33+C34+C35+C36+C37+C38</f>
        <v>5455487.4500000002</v>
      </c>
      <c r="D32" s="19">
        <f>D33++D34+D35+D36+D37+D38</f>
        <v>5454594.4400000004</v>
      </c>
      <c r="E32" s="20">
        <f t="shared" si="0"/>
        <v>99.983630976916643</v>
      </c>
    </row>
    <row r="33" spans="1:5" ht="25.5">
      <c r="A33" s="8" t="s">
        <v>37</v>
      </c>
      <c r="B33" s="9" t="s">
        <v>38</v>
      </c>
      <c r="C33" s="10">
        <v>3705128</v>
      </c>
      <c r="D33" s="18">
        <v>3705128</v>
      </c>
      <c r="E33" s="21">
        <f t="shared" si="0"/>
        <v>100</v>
      </c>
    </row>
    <row r="34" spans="1:5" ht="47.25" customHeight="1">
      <c r="A34" s="13" t="s">
        <v>39</v>
      </c>
      <c r="B34" s="14" t="s">
        <v>40</v>
      </c>
      <c r="C34" s="10">
        <v>201810</v>
      </c>
      <c r="D34" s="18">
        <v>201809.99</v>
      </c>
      <c r="E34" s="21">
        <f t="shared" si="0"/>
        <v>99.999995044844155</v>
      </c>
    </row>
    <row r="35" spans="1:5" ht="78" customHeight="1">
      <c r="A35" s="8" t="s">
        <v>46</v>
      </c>
      <c r="B35" s="17" t="s">
        <v>47</v>
      </c>
      <c r="C35" s="10">
        <v>19530</v>
      </c>
      <c r="D35" s="18">
        <v>19530</v>
      </c>
      <c r="E35" s="21">
        <f t="shared" si="0"/>
        <v>100</v>
      </c>
    </row>
    <row r="36" spans="1:5" ht="126.75" customHeight="1">
      <c r="A36" s="8" t="s">
        <v>48</v>
      </c>
      <c r="B36" s="17" t="s">
        <v>59</v>
      </c>
      <c r="C36" s="10">
        <v>3098.16</v>
      </c>
      <c r="D36" s="18">
        <v>3098.16</v>
      </c>
      <c r="E36" s="21">
        <f t="shared" si="0"/>
        <v>100</v>
      </c>
    </row>
    <row r="37" spans="1:5" ht="37.5" customHeight="1">
      <c r="A37" s="8" t="s">
        <v>45</v>
      </c>
      <c r="B37" s="17" t="s">
        <v>44</v>
      </c>
      <c r="C37" s="16">
        <v>1119421.29</v>
      </c>
      <c r="D37" s="18">
        <v>1119421.29</v>
      </c>
      <c r="E37" s="21">
        <f t="shared" si="0"/>
        <v>100</v>
      </c>
    </row>
    <row r="38" spans="1:5" ht="39">
      <c r="A38" s="8" t="s">
        <v>41</v>
      </c>
      <c r="B38" s="15" t="s">
        <v>42</v>
      </c>
      <c r="C38" s="10">
        <v>406500</v>
      </c>
      <c r="D38" s="18">
        <v>405607</v>
      </c>
      <c r="E38" s="21">
        <f t="shared" si="0"/>
        <v>99.78031980319804</v>
      </c>
    </row>
    <row r="39" spans="1:5">
      <c r="A39" s="30" t="s">
        <v>43</v>
      </c>
      <c r="B39" s="31"/>
      <c r="C39" s="5">
        <f>C10+C32</f>
        <v>42018238.790000007</v>
      </c>
      <c r="D39" s="18">
        <f>D32+D10</f>
        <v>43344564.199999996</v>
      </c>
      <c r="E39" s="21">
        <f t="shared" si="0"/>
        <v>103.15654689057467</v>
      </c>
    </row>
  </sheetData>
  <mergeCells count="11">
    <mergeCell ref="A39:B39"/>
    <mergeCell ref="A8:A9"/>
    <mergeCell ref="B8:B9"/>
    <mergeCell ref="C8:C9"/>
    <mergeCell ref="D8:D9"/>
    <mergeCell ref="E8:E9"/>
    <mergeCell ref="B1:E1"/>
    <mergeCell ref="B2:E2"/>
    <mergeCell ref="B3:E3"/>
    <mergeCell ref="A5:E5"/>
    <mergeCell ref="A7:E7"/>
  </mergeCells>
  <pageMargins left="0.69999998807907104" right="0.69999998807907104" top="0.75" bottom="0.75" header="0.30000001192092901" footer="0.30000001192092901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</dc:creator>
  <cp:lastModifiedBy>Buh1</cp:lastModifiedBy>
  <cp:lastPrinted>2022-04-28T10:45:25Z</cp:lastPrinted>
  <dcterms:created xsi:type="dcterms:W3CDTF">2022-12-17T18:40:44Z</dcterms:created>
  <dcterms:modified xsi:type="dcterms:W3CDTF">2023-02-22T06:41:03Z</dcterms:modified>
</cp:coreProperties>
</file>