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80" windowHeight="1170" activeTab="0"/>
  </bookViews>
  <sheets>
    <sheet name="Документ" sheetId="1" r:id="rId1"/>
  </sheets>
  <definedNames>
    <definedName name="_xlnm.Print_Titles" localSheetId="0">'Документ'!$8:$10</definedName>
    <definedName name="_xlnm.Print_Area" localSheetId="0">'Документ'!$A$1:$H$173</definedName>
  </definedNames>
  <calcPr fullCalcOnLoad="1"/>
</workbook>
</file>

<file path=xl/sharedStrings.xml><?xml version="1.0" encoding="utf-8"?>
<sst xmlns="http://schemas.openxmlformats.org/spreadsheetml/2006/main" count="710" uniqueCount="230">
  <si>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</si>
  <si>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</si>
  <si>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</si>
  <si>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</si>
  <si>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</si>
  <si>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</si>
  <si>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Поселковая Управа городского поселения "Поселок Полотняный Завод"</t>
  </si>
  <si>
    <t>805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</si>
  <si>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</si>
  <si>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</si>
  <si>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</si>
  <si>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25 0 00 00000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</si>
  <si>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</si>
  <si>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</si>
  <si>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</si>
  <si>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</si>
  <si>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</si>
  <si>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</si>
  <si>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</si>
  <si>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</si>
  <si>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</si>
  <si>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</si>
  <si>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</si>
  <si>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</si>
  <si>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      Высшее должностное лицо администрации МО Городское поселение Поселок Полотняный Завод</t>
  </si>
  <si>
    <t>25 0 02 00300</t>
  </si>
  <si>
    <t xml:space="preserve">            Центральный аппарат</t>
  </si>
  <si>
    <t>25 0 02 00400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</si>
  <si>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</si>
  <si>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</si>
  <si>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</si>
  <si>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</si>
  <si>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Резервные фонды</t>
  </si>
  <si>
    <t>0111</t>
  </si>
  <si>
    <t xml:space="preserve">          Резервный фонд</t>
  </si>
  <si>
    <t>25 0 03 00000</t>
  </si>
  <si>
    <t xml:space="preserve">            Закупка товаров. работ и услуг для муниципальных нужд</t>
  </si>
  <si>
    <t>25 0 03 00500</t>
  </si>
  <si>
    <t xml:space="preserve">              Иные бюджетные ассигнования</t>
  </si>
  <si>
    <t>800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</si>
  <si>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</si>
  <si>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</si>
  <si>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</si>
  <si>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</si>
  <si>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</si>
  <si>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</si>
  <si>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      Основное мероприятие "Другие общегосударственные вопросы"</t>
  </si>
  <si>
    <t>25 0 04 00600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</si>
  <si>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</si>
  <si>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</si>
  <si>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</si>
  <si>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</si>
  <si>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</si>
  <si>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</si>
  <si>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</si>
  <si>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</si>
  <si>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</si>
  <si>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</si>
  <si>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</si>
  <si>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</si>
  <si>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</si>
  <si>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01 0 00 00000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</si>
  <si>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</si>
  <si>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</si>
  <si>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</si>
  <si>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</si>
  <si>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</si>
  <si>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</si>
  <si>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      Пожарная безопасность и защита населения городского поселения "Поселок Полотняный Завод"</t>
  </si>
  <si>
    <t>01 0 02 00020</t>
  </si>
  <si>
    <t>01 0 03 00000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</si>
  <si>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</si>
  <si>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</si>
  <si>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 xml:space="preserve">    Другие вопросы в области национальной безопасности и правоохранительной деятельности</t>
  </si>
  <si>
    <t>0314</t>
  </si>
  <si>
    <t>11 0 00 00000</t>
  </si>
  <si>
    <t>11 0 01 00000</t>
  </si>
  <si>
    <t>11 0 01 00010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</si>
  <si>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</si>
  <si>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</si>
  <si>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</si>
  <si>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</si>
  <si>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02 0 00 00000</t>
  </si>
  <si>
    <t>02 0 01 00000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</si>
  <si>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</si>
  <si>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</si>
  <si>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>02 0 02 00000</t>
  </si>
  <si>
    <t xml:space="preserve">            Повышение безопасности дорожного движения на территории городского поселения"Поселок Полотняный Завод"</t>
  </si>
  <si>
    <t>02 0 02 00020</t>
  </si>
  <si>
    <t xml:space="preserve">    Другие вопросы в области национальной экономики</t>
  </si>
  <si>
    <t>0412</t>
  </si>
  <si>
    <t>26 0 00 00000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</si>
  <si>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</si>
  <si>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</si>
  <si>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</si>
  <si>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</si>
  <si>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03 0 00 00000</t>
  </si>
  <si>
    <t xml:space="preserve">      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</si>
  <si>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</si>
  <si>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      Капитальный ремонт жилого фонда городского поселения "Поселок Полотняный Завод"</t>
  </si>
  <si>
    <t>03 0 01 00010</t>
  </si>
  <si>
    <t xml:space="preserve">    Коммунальное хозяйство</t>
  </si>
  <si>
    <t>0502</t>
  </si>
  <si>
    <t xml:space="preserve">      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</si>
  <si>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</si>
  <si>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      Развитие коммунального хозяйства городского поселения "Поселок Полотняный Завод"</t>
  </si>
  <si>
    <t>03 0 02 00020</t>
  </si>
  <si>
    <t xml:space="preserve">    Благоустройство</t>
  </si>
  <si>
    <t>0503</t>
  </si>
  <si>
    <t>04 0 00 00000</t>
  </si>
  <si>
    <t xml:space="preserve">          Основное мероприятие "Уличное освещение городского поселения "Поселок Полотняный Завод"</t>
  </si>
  <si>
    <t>04 0 01 00000</t>
  </si>
  <si>
    <t xml:space="preserve">            Уличное освещение городского поселения "Поселок Полотняный Завод"</t>
  </si>
  <si>
    <t>04 0 01 00010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</si>
  <si>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</si>
  <si>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</si>
  <si>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      Содержание мест захоронения на территории городского поселения "Поселок Полотняный Завод"</t>
  </si>
  <si>
    <t>04 0 02 00020</t>
  </si>
  <si>
    <t xml:space="preserve">          Основное мероприятие "Озеленение территории городского поселения "Поселок Полотняный Завод"</t>
  </si>
  <si>
    <t>04 0 03 00000</t>
  </si>
  <si>
    <t xml:space="preserve">            Озеленение территории городского поселения "Поселок Полотняный Завод"</t>
  </si>
  <si>
    <t>04 0 03 00030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</si>
  <si>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</si>
  <si>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</si>
  <si>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>04 0 04 00040</t>
  </si>
  <si>
    <t>05 0 00 00000</t>
  </si>
  <si>
    <t xml:space="preserve">  КУЛЬТУРА, КИНЕМАТОГРАФИЯ</t>
  </si>
  <si>
    <t>0800</t>
  </si>
  <si>
    <t xml:space="preserve">    Культура</t>
  </si>
  <si>
    <t>0801</t>
  </si>
  <si>
    <t>09 0 00 00000</t>
  </si>
  <si>
    <t xml:space="preserve">          Основное мероприятие "Организация и проведение мероприятий в области культуры"</t>
  </si>
  <si>
    <t>09 0 01 00000</t>
  </si>
  <si>
    <t xml:space="preserve">            Организация и проведение мероприятий в области культуры</t>
  </si>
  <si>
    <t>09 0 01 00010</t>
  </si>
  <si>
    <t xml:space="preserve">        Подпрограмма "Осуществление полномочий по содержанию МБУК "Клуб ЧАС-ПИК"</t>
  </si>
  <si>
    <t>09 1 00 00000</t>
  </si>
  <si>
    <t xml:space="preserve">          Основное мероприятие "Развитие и содержание МБУК "Клуб ЧАС-ПИК"</t>
  </si>
  <si>
    <t>09 1 01 00000</t>
  </si>
  <si>
    <t xml:space="preserve">            Развитие и содержание МБУК "Клуб ЧАС-ПИК"</t>
  </si>
  <si>
    <t>09 1 01 00010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</si>
  <si>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</si>
  <si>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</si>
  <si>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</si>
  <si>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</si>
  <si>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    Подпрограмма "Осуществление полномочий по содержанию библиотеки"</t>
  </si>
  <si>
    <t>09 2 00 00000</t>
  </si>
  <si>
    <t xml:space="preserve">          Основное мероприятие "Осуществление полномочий по содержанию библиотеки"</t>
  </si>
  <si>
    <t>09 2 01 00000</t>
  </si>
  <si>
    <t xml:space="preserve">            Осуществление полномочий по содержанию библиотеки</t>
  </si>
  <si>
    <t>09 2 01 00010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</si>
  <si>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</si>
  <si>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</si>
  <si>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</si>
  <si>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</si>
  <si>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>ВЕДОМСТВЕННАЯ СТРУКТУРА РАСХОДОВ  БЮДЖЕТА ГОРОДСКОГО ПОСЕЛЕНИЯ "ПОСЕЛОК ПОЛОТНЯНЫЙ ЗАВОД"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</si>
  <si>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</si>
  <si>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>ОБЩЕГОСУДАРСТВЕННЫЕ ВОПРОСЫ</t>
  </si>
  <si>
    <t>,</t>
  </si>
  <si>
    <t xml:space="preserve">            Закупка товаров, работ и услуг для обеспечения государственных (муниципальных) нужд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</si>
  <si>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</si>
  <si>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</si>
  <si>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</si>
  <si>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 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</si>
  <si>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</si>
  <si>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</t>
  </si>
  <si>
    <t xml:space="preserve">      Муниципальная программа "Благоустройство территории муниципального образования городского поселения "Поселок Полотняный Завод"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</si>
  <si>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</si>
  <si>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</si>
  <si>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</si>
  <si>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 xml:space="preserve">            Прочие мероприятия в области благоустройства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</si>
  <si>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</si>
  <si>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>05 0 F2 S5550</t>
  </si>
  <si>
    <t>05 0 0F 00000</t>
  </si>
  <si>
    <t>121</t>
  </si>
  <si>
    <t>129</t>
  </si>
  <si>
    <t xml:space="preserve">              Начисления на выплаты по оплате труда</t>
  </si>
  <si>
    <t xml:space="preserve">              Заработная плата</t>
  </si>
  <si>
    <t>Заработная плата "Младший обслуживающий персонал"</t>
  </si>
  <si>
    <t>Заработная плата "Технический персонал"</t>
  </si>
  <si>
    <t>Начисления на выплаты по оплате труда</t>
  </si>
  <si>
    <t xml:space="preserve">Заработная плата </t>
  </si>
  <si>
    <t>26 0 02 S70010</t>
  </si>
  <si>
    <t>План расходов на 2023 год</t>
  </si>
  <si>
    <t>26 0 02 S70030</t>
  </si>
  <si>
    <t>26 0 02 S70070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</si>
  <si>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</si>
  <si>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</si>
  <si>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Реализация программ формирования современной городской среды (за счет средств областного бюджета)</t>
  </si>
  <si>
    <t>Реализация программ "Формирование современной городской среды"</t>
  </si>
  <si>
    <t>Региональный проект "Формирование современной городской среды"</t>
  </si>
  <si>
    <t>05 0 F2 55550</t>
  </si>
  <si>
    <t xml:space="preserve">            Профилактика правонарушений в муниципальном образовании "Городское поселение "Поселок Полотняный Завод"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</si>
  <si>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</t>
  </si>
  <si>
    <t>02 0 R1 S5000</t>
  </si>
  <si>
    <t>к Решению Полотняно-Заводского поселкового Собрания</t>
  </si>
  <si>
    <t xml:space="preserve">      Муниципальная программа "Развитие муниципального управления в МО Городское поселение "Поселок Полотняный Завод"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</si>
  <si>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</t>
  </si>
  <si>
    <t xml:space="preserve">                Реализация мероприятий подпрограммы "Совершенствование и развитие сети автомобильных дорог Калужской области"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</si>
  <si>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</si>
  <si>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</si>
  <si>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</si>
  <si>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</si>
  <si>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Муниципальная программа "Развитие культуры в муниципальном образовании "Городское поселение "поселок Полотняный Завод" </t>
  </si>
  <si>
    <t xml:space="preserve">        Подпрограмма "Пособия по социальной помощи работникам культуры"</t>
  </si>
  <si>
    <t>09 3 00 00000</t>
  </si>
  <si>
    <t xml:space="preserve">          Основное мероприятие "Пособия по социальной помощи работникам культуры"</t>
  </si>
  <si>
    <t>09 3 01 00000</t>
  </si>
  <si>
    <t xml:space="preserve">            Пособие по социальной помощи работникам культуры</t>
  </si>
  <si>
    <t>09 3 01 00010</t>
  </si>
  <si>
    <t>ЗА 1 КВАРТАЛ 2023 ГОДА</t>
  </si>
  <si>
    <t>% исполнения</t>
  </si>
  <si>
    <t>Исполнено       за 1 квартал 2023 года</t>
  </si>
  <si>
    <t>ИТОГО РАСХОДОВ</t>
  </si>
  <si>
    <t>25 0 06 00530</t>
  </si>
  <si>
    <t xml:space="preserve">  Иные выплаты текущего характера организациям</t>
  </si>
  <si>
    <t>853</t>
  </si>
  <si>
    <t>Уплата иных платежей</t>
  </si>
  <si>
    <t xml:space="preserve"> "Стимулирование исполнительно-распорядительных органов муниципальных образований области"</t>
  </si>
  <si>
    <t xml:space="preserve">    Иная дотация на стимулирование руководителей исполнительно-распорядительных органов муниципальных образований области</t>
  </si>
  <si>
    <t>850</t>
  </si>
  <si>
    <t xml:space="preserve"> Штрафы за нарушение законодательства о налогах и сборах, законодательства о страховых взносах</t>
  </si>
  <si>
    <t xml:space="preserve">   Уплата иных платежей</t>
  </si>
  <si>
    <t xml:space="preserve">     Перечисления текущего характера другим бюджетам бюджетной системы Российской Федерации</t>
  </si>
  <si>
    <t xml:space="preserve">    Межбюджетные трансферт бюджету МР "Дзержинский район" на финансирование ремонтно-востановительных работ и составлению проектной документации для производства работ по сохранению выявленного объекта культурного наследия - Воиское захоронение</t>
  </si>
  <si>
    <t xml:space="preserve">     Основное мероприятие "Приобретепние строительных материалов для выполнения работ по благоустройству историко-архитектурного и природного музея-заповедника "Полортняный Завод"</t>
  </si>
  <si>
    <t>04 0 05 00050</t>
  </si>
  <si>
    <t>04 0 05 00000</t>
  </si>
  <si>
    <t>Приложение №2</t>
  </si>
  <si>
    <r>
      <t xml:space="preserve">№ </t>
    </r>
    <r>
      <rPr>
        <u val="single"/>
        <sz val="10"/>
        <color indexed="8"/>
        <rFont val="Times New Roman"/>
        <family val="1"/>
      </rPr>
      <t xml:space="preserve">   22  </t>
    </r>
    <r>
      <rPr>
        <sz val="10"/>
        <color indexed="8"/>
        <rFont val="Times New Roman"/>
        <family val="2"/>
      </rPr>
      <t xml:space="preserve"> от</t>
    </r>
    <r>
      <rPr>
        <u val="single"/>
        <sz val="10"/>
        <color indexed="8"/>
        <rFont val="Times New Roman"/>
        <family val="1"/>
      </rPr>
      <t xml:space="preserve">   25  мая  </t>
    </r>
    <r>
      <rPr>
        <sz val="10"/>
        <color indexed="8"/>
        <rFont val="Times New Roman"/>
        <family val="2"/>
      </rPr>
      <t xml:space="preserve">   2023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</si>
</sst>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0" borderId="5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6" applyNumberFormat="0" applyAlignment="0" applyProtection="0"/>
    <xf numFmtId="0" fontId="39" fillId="30" borderId="7" applyNumberFormat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59" applyNumberFormat="1" applyProtection="1">
      <alignment/>
      <protection/>
    </xf>
    <xf numFmtId="0" fontId="35" fillId="0" borderId="0" xfId="61" applyNumberFormat="1" applyProtection="1">
      <alignment wrapText="1"/>
      <protection/>
    </xf>
    <xf numFmtId="0" fontId="35" fillId="0" borderId="5" xfId="63" applyNumberFormat="1" applyProtection="1">
      <alignment/>
      <protection/>
    </xf>
    <xf numFmtId="0" fontId="35" fillId="0" borderId="2" xfId="46" applyNumberFormat="1" applyProtection="1">
      <alignment horizontal="center" vertical="center" shrinkToFit="1"/>
      <protection/>
    </xf>
    <xf numFmtId="49" fontId="35" fillId="0" borderId="2" xfId="55" applyProtection="1">
      <alignment horizontal="center" vertical="top" wrapText="1"/>
      <protection/>
    </xf>
    <xf numFmtId="49" fontId="35" fillId="0" borderId="2" xfId="49" applyProtection="1">
      <alignment horizontal="left" vertical="top" wrapText="1"/>
      <protection/>
    </xf>
    <xf numFmtId="0" fontId="37" fillId="0" borderId="2" xfId="51" applyNumberFormat="1" applyProtection="1">
      <alignment horizontal="left"/>
      <protection/>
    </xf>
    <xf numFmtId="4" fontId="35" fillId="36" borderId="2" xfId="57" applyFont="1" applyFill="1" applyProtection="1">
      <alignment horizontal="right" vertical="top" shrinkToFit="1"/>
      <protection/>
    </xf>
    <xf numFmtId="4" fontId="37" fillId="36" borderId="2" xfId="56" applyFont="1" applyFill="1" applyProtection="1">
      <alignment horizontal="right" vertical="top" shrinkToFit="1"/>
      <protection/>
    </xf>
    <xf numFmtId="4" fontId="37" fillId="36" borderId="2" xfId="58" applyFont="1" applyFill="1" applyProtection="1">
      <alignment horizontal="right" vertical="top" shrinkToFit="1"/>
      <protection/>
    </xf>
    <xf numFmtId="0" fontId="35" fillId="0" borderId="0" xfId="53">
      <alignment horizontal="left" wrapText="1"/>
      <protection/>
    </xf>
    <xf numFmtId="49" fontId="35" fillId="36" borderId="2" xfId="49" applyFill="1" applyProtection="1">
      <alignment horizontal="left" vertical="top" wrapText="1"/>
      <protection/>
    </xf>
    <xf numFmtId="49" fontId="35" fillId="36" borderId="2" xfId="55" applyFill="1" applyProtection="1">
      <alignment horizontal="center" vertical="top" wrapText="1"/>
      <protection/>
    </xf>
    <xf numFmtId="49" fontId="35" fillId="37" borderId="2" xfId="49" applyFill="1" applyProtection="1">
      <alignment horizontal="left" vertical="top" wrapText="1"/>
      <protection/>
    </xf>
    <xf numFmtId="49" fontId="35" fillId="37" borderId="2" xfId="55" applyFill="1" applyProtection="1">
      <alignment horizontal="center" vertical="top" wrapText="1"/>
      <protection/>
    </xf>
    <xf numFmtId="4" fontId="35" fillId="37" borderId="2" xfId="57" applyFont="1" applyFill="1" applyProtection="1">
      <alignment horizontal="right" vertical="top" shrinkToFit="1"/>
      <protection/>
    </xf>
    <xf numFmtId="0" fontId="35" fillId="0" borderId="0" xfId="63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4" fontId="4" fillId="36" borderId="2" xfId="57" applyFont="1" applyFill="1" applyProtection="1">
      <alignment horizontal="right" vertical="top" shrinkToFit="1"/>
      <protection/>
    </xf>
    <xf numFmtId="4" fontId="0" fillId="0" borderId="0" xfId="0" applyNumberFormat="1" applyAlignment="1" applyProtection="1">
      <alignment/>
      <protection locked="0"/>
    </xf>
    <xf numFmtId="0" fontId="0" fillId="27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49" fontId="35" fillId="38" borderId="2" xfId="0" applyNumberFormat="1" applyFont="1" applyFill="1" applyBorder="1" applyAlignment="1" applyProtection="1">
      <alignment horizontal="left" vertical="top" wrapText="1"/>
      <protection/>
    </xf>
    <xf numFmtId="49" fontId="35" fillId="38" borderId="2" xfId="0" applyNumberFormat="1" applyFont="1" applyFill="1" applyBorder="1" applyAlignment="1" applyProtection="1">
      <alignment horizontal="center" vertical="center" wrapText="1"/>
      <protection/>
    </xf>
    <xf numFmtId="4" fontId="35" fillId="38" borderId="2" xfId="0" applyNumberFormat="1" applyFont="1" applyFill="1" applyBorder="1" applyAlignment="1" applyProtection="1">
      <alignment horizontal="right" vertical="center" shrinkToFit="1"/>
      <protection/>
    </xf>
    <xf numFmtId="4" fontId="4" fillId="0" borderId="2" xfId="63" applyNumberFormat="1" applyFont="1" applyBorder="1" applyAlignment="1" applyProtection="1">
      <alignment horizontal="right" vertical="center"/>
      <protection/>
    </xf>
    <xf numFmtId="0" fontId="35" fillId="0" borderId="2" xfId="46" applyNumberFormat="1" applyAlignment="1" applyProtection="1">
      <alignment horizontal="center" vertical="center" shrinkToFit="1"/>
      <protection/>
    </xf>
    <xf numFmtId="3" fontId="4" fillId="0" borderId="2" xfId="63" applyNumberFormat="1" applyFont="1" applyBorder="1" applyAlignment="1" applyProtection="1">
      <alignment horizontal="center" vertical="center"/>
      <protection/>
    </xf>
    <xf numFmtId="3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49" fontId="37" fillId="0" borderId="2" xfId="48" applyFont="1" applyProtection="1">
      <alignment horizontal="left" vertical="top" wrapText="1"/>
      <protection/>
    </xf>
    <xf numFmtId="49" fontId="37" fillId="0" borderId="2" xfId="54" applyFont="1" applyProtection="1">
      <alignment horizontal="center" vertical="top" wrapText="1"/>
      <protection/>
    </xf>
    <xf numFmtId="49" fontId="37" fillId="0" borderId="2" xfId="55" applyFont="1" applyProtection="1">
      <alignment horizontal="center" vertical="top" wrapText="1"/>
      <protection/>
    </xf>
    <xf numFmtId="4" fontId="5" fillId="0" borderId="2" xfId="63" applyNumberFormat="1" applyFont="1" applyBorder="1" applyAlignment="1" applyProtection="1">
      <alignment horizontal="right" vertical="center"/>
      <protection/>
    </xf>
    <xf numFmtId="4" fontId="1" fillId="0" borderId="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49" fontId="37" fillId="14" borderId="2" xfId="48" applyFill="1" applyProtection="1">
      <alignment horizontal="left" vertical="top" wrapText="1"/>
      <protection/>
    </xf>
    <xf numFmtId="49" fontId="35" fillId="14" borderId="2" xfId="55" applyFill="1" applyProtection="1">
      <alignment horizontal="center" vertical="top" wrapText="1"/>
      <protection/>
    </xf>
    <xf numFmtId="4" fontId="35" fillId="14" borderId="2" xfId="57" applyFont="1" applyFill="1" applyProtection="1">
      <alignment horizontal="right" vertical="top" shrinkToFit="1"/>
      <protection/>
    </xf>
    <xf numFmtId="4" fontId="4" fillId="14" borderId="2" xfId="63" applyNumberFormat="1" applyFont="1" applyFill="1" applyBorder="1" applyAlignment="1" applyProtection="1">
      <alignment horizontal="right" vertical="center"/>
      <protection/>
    </xf>
    <xf numFmtId="49" fontId="37" fillId="14" borderId="2" xfId="49" applyFont="1" applyFill="1" applyProtection="1">
      <alignment horizontal="left" vertical="top" wrapText="1"/>
      <protection/>
    </xf>
    <xf numFmtId="49" fontId="37" fillId="14" borderId="2" xfId="55" applyFont="1" applyFill="1" applyProtection="1">
      <alignment horizontal="center" vertical="top" wrapText="1"/>
      <protection/>
    </xf>
    <xf numFmtId="4" fontId="37" fillId="14" borderId="2" xfId="57" applyFont="1" applyFill="1" applyProtection="1">
      <alignment horizontal="right" vertical="top" shrinkToFit="1"/>
      <protection/>
    </xf>
    <xf numFmtId="4" fontId="5" fillId="14" borderId="2" xfId="63" applyNumberFormat="1" applyFont="1" applyFill="1" applyBorder="1" applyAlignment="1" applyProtection="1">
      <alignment horizontal="right" vertical="center"/>
      <protection/>
    </xf>
    <xf numFmtId="4" fontId="1" fillId="14" borderId="2" xfId="0" applyNumberFormat="1" applyFont="1" applyFill="1" applyBorder="1" applyAlignment="1" applyProtection="1">
      <alignment horizontal="right" vertical="center"/>
      <protection locked="0"/>
    </xf>
    <xf numFmtId="4" fontId="37" fillId="14" borderId="2" xfId="58" applyFont="1" applyFill="1">
      <alignment horizontal="right" vertical="top" shrinkToFit="1"/>
      <protection/>
    </xf>
    <xf numFmtId="4" fontId="37" fillId="14" borderId="2" xfId="58" applyFont="1" applyFill="1" applyAlignment="1">
      <alignment horizontal="center" vertical="top" shrinkToFit="1"/>
      <protection/>
    </xf>
    <xf numFmtId="49" fontId="37" fillId="39" borderId="2" xfId="0" applyNumberFormat="1" applyFont="1" applyFill="1" applyBorder="1" applyAlignment="1" applyProtection="1">
      <alignment horizontal="left" vertical="top" wrapText="1"/>
      <protection/>
    </xf>
    <xf numFmtId="49" fontId="37" fillId="39" borderId="2" xfId="0" applyNumberFormat="1" applyFont="1" applyFill="1" applyBorder="1" applyAlignment="1" applyProtection="1">
      <alignment horizontal="center" vertical="center" wrapText="1"/>
      <protection/>
    </xf>
    <xf numFmtId="4" fontId="37" fillId="39" borderId="2" xfId="0" applyNumberFormat="1" applyFont="1" applyFill="1" applyBorder="1" applyAlignment="1" applyProtection="1">
      <alignment horizontal="right" vertical="center" shrinkToFit="1"/>
      <protection/>
    </xf>
    <xf numFmtId="0" fontId="37" fillId="0" borderId="2" xfId="51" applyNumberFormat="1" applyAlignment="1" applyProtection="1">
      <alignment horizontal="right"/>
      <protection/>
    </xf>
    <xf numFmtId="4" fontId="4" fillId="37" borderId="2" xfId="63" applyNumberFormat="1" applyFont="1" applyFill="1" applyBorder="1" applyAlignment="1" applyProtection="1">
      <alignment horizontal="right" vertical="center"/>
      <protection/>
    </xf>
    <xf numFmtId="4" fontId="1" fillId="37" borderId="2" xfId="0" applyNumberFormat="1" applyFont="1" applyFill="1" applyBorder="1" applyAlignment="1" applyProtection="1">
      <alignment horizontal="right" vertical="center"/>
      <protection locked="0"/>
    </xf>
    <xf numFmtId="49" fontId="35" fillId="14" borderId="2" xfId="49" applyFill="1" applyProtection="1">
      <alignment horizontal="left" vertical="top" wrapText="1"/>
      <protection/>
    </xf>
    <xf numFmtId="4" fontId="1" fillId="36" borderId="2" xfId="0" applyNumberFormat="1" applyFont="1" applyFill="1" applyBorder="1" applyAlignment="1" applyProtection="1">
      <alignment horizontal="right" vertical="center"/>
      <protection locked="0"/>
    </xf>
    <xf numFmtId="4" fontId="4" fillId="36" borderId="2" xfId="63" applyNumberFormat="1" applyFont="1" applyFill="1" applyBorder="1" applyAlignment="1" applyProtection="1">
      <alignment horizontal="right" vertical="center"/>
      <protection/>
    </xf>
    <xf numFmtId="4" fontId="5" fillId="0" borderId="2" xfId="63" applyNumberFormat="1" applyFont="1" applyBorder="1" applyAlignment="1" applyProtection="1">
      <alignment horizontal="right" vertical="center"/>
      <protection/>
    </xf>
    <xf numFmtId="0" fontId="37" fillId="0" borderId="2" xfId="45" applyNumberFormat="1" applyProtection="1">
      <alignment horizontal="center" vertical="center" wrapText="1"/>
      <protection/>
    </xf>
    <xf numFmtId="0" fontId="37" fillId="0" borderId="2" xfId="45">
      <alignment horizontal="center" vertical="center" wrapText="1"/>
      <protection/>
    </xf>
    <xf numFmtId="0" fontId="37" fillId="0" borderId="2" xfId="45" applyNumberFormat="1" applyFont="1" applyAlignment="1" applyProtection="1">
      <alignment horizontal="center" vertical="center" wrapText="1"/>
      <protection/>
    </xf>
    <xf numFmtId="0" fontId="37" fillId="0" borderId="2" xfId="45" applyFont="1" applyAlignment="1">
      <alignment horizontal="center" vertical="center" wrapText="1"/>
      <protection/>
    </xf>
    <xf numFmtId="0" fontId="35" fillId="0" borderId="0" xfId="42" applyNumberFormat="1" applyProtection="1">
      <alignment wrapText="1"/>
      <protection/>
    </xf>
    <xf numFmtId="0" fontId="35" fillId="0" borderId="0" xfId="42">
      <alignment wrapText="1"/>
      <protection/>
    </xf>
    <xf numFmtId="0" fontId="37" fillId="0" borderId="0" xfId="41" applyNumberFormat="1" applyFont="1" applyAlignment="1" applyProtection="1">
      <alignment horizontal="center"/>
      <protection/>
    </xf>
    <xf numFmtId="0" fontId="37" fillId="0" borderId="0" xfId="41" applyFont="1" applyAlignment="1">
      <alignment horizontal="center"/>
      <protection/>
    </xf>
    <xf numFmtId="0" fontId="0" fillId="0" borderId="0" xfId="0" applyAlignment="1">
      <alignment/>
    </xf>
    <xf numFmtId="0" fontId="37" fillId="0" borderId="0" xfId="40" applyNumberFormat="1" applyFont="1" applyAlignment="1" applyProtection="1">
      <alignment horizontal="center" wrapText="1"/>
      <protection/>
    </xf>
    <xf numFmtId="0" fontId="37" fillId="0" borderId="0" xfId="40" applyFont="1" applyAlignment="1">
      <alignment horizontal="center" wrapText="1"/>
      <protection/>
    </xf>
    <xf numFmtId="0" fontId="35" fillId="0" borderId="0" xfId="39" applyNumberFormat="1" applyFont="1" applyAlignment="1" applyProtection="1">
      <alignment horizontal="right" vertical="top" wrapText="1"/>
      <protection/>
    </xf>
    <xf numFmtId="0" fontId="35" fillId="0" borderId="0" xfId="39" applyFont="1" applyAlignment="1">
      <alignment horizontal="right" vertical="top" wrapText="1"/>
      <protection/>
    </xf>
    <xf numFmtId="0" fontId="4" fillId="0" borderId="0" xfId="0" applyFont="1" applyAlignment="1" applyProtection="1">
      <alignment horizontal="right"/>
      <protection locked="0"/>
    </xf>
    <xf numFmtId="4" fontId="37" fillId="0" borderId="15" xfId="63" applyNumberFormat="1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0" fontId="35" fillId="0" borderId="1" xfId="43" applyNumberFormat="1" applyBorder="1" applyAlignment="1" applyProtection="1">
      <alignment horizontal="right"/>
      <protection/>
    </xf>
    <xf numFmtId="0" fontId="35" fillId="0" borderId="1" xfId="43" applyBorder="1" applyAlignment="1">
      <alignment horizontal="right"/>
      <protection/>
    </xf>
    <xf numFmtId="0" fontId="0" fillId="0" borderId="1" xfId="0" applyBorder="1" applyAlignment="1">
      <alignment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189"/>
  <sheetViews>
    <sheetView tabSelected="1" zoomScaleSheetLayoutView="100" workbookViewId="0" topLeftCell="A1">
      <selection activeCell="A3" sqref="A3:H3"/>
    </sheetView>
  </sheetViews>
  <sheetFormatPr defaultColWidth="9.140625" defaultRowHeight="15" outlineLevelRow="7"/>
  <cols>
    <col min="1" max="1" width="61.421875" style="1" customWidth="1"/>
    <col min="2" max="2" width="7.57421875" style="1" customWidth="1"/>
    <col min="3" max="3" width="9.8515625" style="1" customWidth="1"/>
    <col min="4" max="4" width="12.140625" style="1" customWidth="1"/>
    <col min="5" max="5" width="10.8515625" style="1" customWidth="1"/>
    <col min="6" max="6" width="14.8515625" style="1" customWidth="1"/>
    <col min="7" max="7" width="12.8515625" style="1" customWidth="1"/>
    <col min="8" max="8" width="12.8515625" style="25" customWidth="1"/>
    <col min="9" max="9" width="12.421875" style="1" bestFit="1" customWidth="1"/>
    <col min="10" max="16384" width="9.140625" style="1" customWidth="1"/>
  </cols>
  <sheetData>
    <row r="1" spans="1:8" ht="15">
      <c r="A1" s="74" t="s">
        <v>228</v>
      </c>
      <c r="B1" s="74"/>
      <c r="C1" s="74"/>
      <c r="D1" s="74"/>
      <c r="E1" s="74"/>
      <c r="F1" s="74"/>
      <c r="G1" s="69"/>
      <c r="H1" s="69"/>
    </row>
    <row r="2" spans="1:8" ht="15">
      <c r="A2" s="74" t="s">
        <v>195</v>
      </c>
      <c r="B2" s="74"/>
      <c r="C2" s="74"/>
      <c r="D2" s="74"/>
      <c r="E2" s="74"/>
      <c r="F2" s="74"/>
      <c r="G2" s="69"/>
      <c r="H2" s="69"/>
    </row>
    <row r="3" spans="1:8" ht="15">
      <c r="A3" s="72" t="s">
        <v>229</v>
      </c>
      <c r="B3" s="73"/>
      <c r="C3" s="73"/>
      <c r="D3" s="73"/>
      <c r="E3" s="73"/>
      <c r="F3" s="73"/>
      <c r="G3" s="69"/>
      <c r="H3" s="69"/>
    </row>
    <row r="4" spans="1:8" ht="36" customHeight="1">
      <c r="A4" s="70" t="s">
        <v>155</v>
      </c>
      <c r="B4" s="71"/>
      <c r="C4" s="71"/>
      <c r="D4" s="71"/>
      <c r="E4" s="71"/>
      <c r="F4" s="71"/>
      <c r="G4" s="69"/>
      <c r="H4" s="69"/>
    </row>
    <row r="5" spans="1:8" ht="15.75" customHeight="1">
      <c r="A5" s="67" t="s">
        <v>210</v>
      </c>
      <c r="B5" s="68"/>
      <c r="C5" s="68"/>
      <c r="D5" s="68"/>
      <c r="E5" s="68"/>
      <c r="F5" s="68"/>
      <c r="G5" s="69"/>
      <c r="H5" s="69"/>
    </row>
    <row r="6" spans="1:7" ht="15" customHeight="1">
      <c r="A6" s="65"/>
      <c r="B6" s="66"/>
      <c r="C6" s="66"/>
      <c r="D6" s="66"/>
      <c r="E6" s="66"/>
      <c r="F6" s="66"/>
      <c r="G6" s="3"/>
    </row>
    <row r="7" spans="1:8" ht="12.75" customHeight="1">
      <c r="A7" s="78" t="s">
        <v>0</v>
      </c>
      <c r="B7" s="79"/>
      <c r="C7" s="79"/>
      <c r="D7" s="79"/>
      <c r="E7" s="79"/>
      <c r="F7" s="79"/>
      <c r="G7" s="80"/>
      <c r="H7" s="80"/>
    </row>
    <row r="8" spans="1:8" ht="15.75" customHeight="1">
      <c r="A8" s="61" t="s">
        <v>1</v>
      </c>
      <c r="B8" s="61" t="s">
        <v>2</v>
      </c>
      <c r="C8" s="61" t="s">
        <v>3</v>
      </c>
      <c r="D8" s="61" t="s">
        <v>4</v>
      </c>
      <c r="E8" s="61" t="s">
        <v>5</v>
      </c>
      <c r="F8" s="63" t="s">
        <v>183</v>
      </c>
      <c r="G8" s="75" t="s">
        <v>212</v>
      </c>
      <c r="H8" s="77" t="s">
        <v>211</v>
      </c>
    </row>
    <row r="9" spans="1:8" ht="39" customHeight="1">
      <c r="A9" s="62"/>
      <c r="B9" s="62"/>
      <c r="C9" s="62"/>
      <c r="D9" s="62"/>
      <c r="E9" s="62"/>
      <c r="F9" s="64"/>
      <c r="G9" s="76"/>
      <c r="H9" s="76"/>
    </row>
    <row r="10" spans="1:8" ht="12.7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30">
        <v>6</v>
      </c>
      <c r="G10" s="31">
        <v>7</v>
      </c>
      <c r="H10" s="32">
        <v>8</v>
      </c>
    </row>
    <row r="11" spans="1:8" s="39" customFormat="1" ht="25.5">
      <c r="A11" s="34" t="s">
        <v>6</v>
      </c>
      <c r="B11" s="35" t="s">
        <v>7</v>
      </c>
      <c r="C11" s="36"/>
      <c r="D11" s="36"/>
      <c r="E11" s="36"/>
      <c r="F11" s="10">
        <f>F173</f>
        <v>57510774.49999999</v>
      </c>
      <c r="G11" s="37">
        <f>G12+G56+G63+G84+G106+G148+G165</f>
        <v>9692230.39</v>
      </c>
      <c r="H11" s="38">
        <f>G11/F11*100</f>
        <v>16.85289491276109</v>
      </c>
    </row>
    <row r="12" spans="1:8" ht="15" outlineLevel="1">
      <c r="A12" s="40" t="s">
        <v>157</v>
      </c>
      <c r="B12" s="41" t="s">
        <v>7</v>
      </c>
      <c r="C12" s="41" t="s">
        <v>8</v>
      </c>
      <c r="D12" s="41"/>
      <c r="E12" s="41"/>
      <c r="F12" s="42">
        <f>F13+F19+F45+F38</f>
        <v>11386461.01</v>
      </c>
      <c r="G12" s="43">
        <f>G13+G19+G38+G44</f>
        <v>2489769.7299999995</v>
      </c>
      <c r="H12" s="48">
        <f aca="true" t="shared" si="0" ref="H12:H81">G12/F12*100</f>
        <v>21.866054148109708</v>
      </c>
    </row>
    <row r="13" spans="1:9" ht="38.25" outlineLevel="2">
      <c r="A13" s="13" t="s">
        <v>9</v>
      </c>
      <c r="B13" s="14" t="s">
        <v>7</v>
      </c>
      <c r="C13" s="14" t="s">
        <v>10</v>
      </c>
      <c r="D13" s="14"/>
      <c r="E13" s="14"/>
      <c r="F13" s="9">
        <f aca="true" t="shared" si="1" ref="F13:G17">F14</f>
        <v>400000</v>
      </c>
      <c r="G13" s="29">
        <f t="shared" si="1"/>
        <v>22632.6</v>
      </c>
      <c r="H13" s="38">
        <f t="shared" si="0"/>
        <v>5.658149999999999</v>
      </c>
      <c r="I13" s="20"/>
    </row>
    <row r="14" spans="1:8" ht="25.5" outlineLevel="3">
      <c r="A14" s="13" t="s">
        <v>160</v>
      </c>
      <c r="B14" s="14" t="s">
        <v>7</v>
      </c>
      <c r="C14" s="14" t="s">
        <v>10</v>
      </c>
      <c r="D14" s="14" t="s">
        <v>11</v>
      </c>
      <c r="E14" s="14"/>
      <c r="F14" s="9">
        <f t="shared" si="1"/>
        <v>400000</v>
      </c>
      <c r="G14" s="29">
        <f t="shared" si="1"/>
        <v>22632.6</v>
      </c>
      <c r="H14" s="38">
        <f t="shared" si="0"/>
        <v>5.658149999999999</v>
      </c>
    </row>
    <row r="15" spans="1:8" ht="38.25" outlineLevel="5">
      <c r="A15" s="13" t="s">
        <v>12</v>
      </c>
      <c r="B15" s="14" t="s">
        <v>7</v>
      </c>
      <c r="C15" s="14" t="s">
        <v>10</v>
      </c>
      <c r="D15" s="14" t="s">
        <v>13</v>
      </c>
      <c r="E15" s="14"/>
      <c r="F15" s="9">
        <f t="shared" si="1"/>
        <v>400000</v>
      </c>
      <c r="G15" s="29">
        <f t="shared" si="1"/>
        <v>22632.6</v>
      </c>
      <c r="H15" s="38">
        <f t="shared" si="0"/>
        <v>5.658149999999999</v>
      </c>
    </row>
    <row r="16" spans="1:8" ht="25.5" outlineLevel="6">
      <c r="A16" s="13" t="s">
        <v>14</v>
      </c>
      <c r="B16" s="14" t="s">
        <v>7</v>
      </c>
      <c r="C16" s="14" t="s">
        <v>10</v>
      </c>
      <c r="D16" s="14" t="s">
        <v>15</v>
      </c>
      <c r="E16" s="14"/>
      <c r="F16" s="9">
        <f t="shared" si="1"/>
        <v>400000</v>
      </c>
      <c r="G16" s="29">
        <f t="shared" si="1"/>
        <v>22632.6</v>
      </c>
      <c r="H16" s="38">
        <f t="shared" si="0"/>
        <v>5.658149999999999</v>
      </c>
    </row>
    <row r="17" spans="1:8" ht="51" outlineLevel="7">
      <c r="A17" s="13" t="s">
        <v>16</v>
      </c>
      <c r="B17" s="14" t="s">
        <v>7</v>
      </c>
      <c r="C17" s="14" t="s">
        <v>10</v>
      </c>
      <c r="D17" s="14" t="s">
        <v>15</v>
      </c>
      <c r="E17" s="14" t="s">
        <v>17</v>
      </c>
      <c r="F17" s="9">
        <f t="shared" si="1"/>
        <v>400000</v>
      </c>
      <c r="G17" s="29">
        <f t="shared" si="1"/>
        <v>22632.6</v>
      </c>
      <c r="H17" s="38">
        <f t="shared" si="0"/>
        <v>5.658149999999999</v>
      </c>
    </row>
    <row r="18" spans="1:8" ht="25.5" outlineLevel="7">
      <c r="A18" s="13" t="s">
        <v>18</v>
      </c>
      <c r="B18" s="14" t="s">
        <v>7</v>
      </c>
      <c r="C18" s="14" t="s">
        <v>10</v>
      </c>
      <c r="D18" s="14" t="s">
        <v>15</v>
      </c>
      <c r="E18" s="14" t="s">
        <v>19</v>
      </c>
      <c r="F18" s="9">
        <v>400000</v>
      </c>
      <c r="G18" s="29">
        <v>22632.6</v>
      </c>
      <c r="H18" s="38">
        <f t="shared" si="0"/>
        <v>5.658149999999999</v>
      </c>
    </row>
    <row r="19" spans="1:8" ht="38.25" outlineLevel="2">
      <c r="A19" s="13" t="s">
        <v>20</v>
      </c>
      <c r="B19" s="14" t="s">
        <v>7</v>
      </c>
      <c r="C19" s="14" t="s">
        <v>21</v>
      </c>
      <c r="D19" s="14"/>
      <c r="E19" s="14"/>
      <c r="F19" s="9">
        <f>F20</f>
        <v>8023594</v>
      </c>
      <c r="G19" s="29">
        <f>G20</f>
        <v>1563133.9699999997</v>
      </c>
      <c r="H19" s="38">
        <f t="shared" si="0"/>
        <v>19.481718167693927</v>
      </c>
    </row>
    <row r="20" spans="1:8" ht="25.5" outlineLevel="3">
      <c r="A20" s="13" t="s">
        <v>196</v>
      </c>
      <c r="B20" s="14" t="s">
        <v>7</v>
      </c>
      <c r="C20" s="14" t="s">
        <v>21</v>
      </c>
      <c r="D20" s="14" t="s">
        <v>11</v>
      </c>
      <c r="E20" s="14"/>
      <c r="F20" s="9">
        <f>F21</f>
        <v>8023594</v>
      </c>
      <c r="G20" s="29">
        <f>G21</f>
        <v>1563133.9699999997</v>
      </c>
      <c r="H20" s="38">
        <f t="shared" si="0"/>
        <v>19.481718167693927</v>
      </c>
    </row>
    <row r="21" spans="1:8" ht="25.5" outlineLevel="5">
      <c r="A21" s="13" t="s">
        <v>22</v>
      </c>
      <c r="B21" s="14" t="s">
        <v>7</v>
      </c>
      <c r="C21" s="14" t="s">
        <v>21</v>
      </c>
      <c r="D21" s="14" t="s">
        <v>23</v>
      </c>
      <c r="E21" s="14"/>
      <c r="F21" s="9">
        <f>F22+F27</f>
        <v>8023594</v>
      </c>
      <c r="G21" s="29">
        <f>G22+G27</f>
        <v>1563133.9699999997</v>
      </c>
      <c r="H21" s="38">
        <f t="shared" si="0"/>
        <v>19.481718167693927</v>
      </c>
    </row>
    <row r="22" spans="1:8" ht="25.5" outlineLevel="6">
      <c r="A22" s="13" t="s">
        <v>24</v>
      </c>
      <c r="B22" s="14" t="s">
        <v>7</v>
      </c>
      <c r="C22" s="14" t="s">
        <v>21</v>
      </c>
      <c r="D22" s="14" t="s">
        <v>25</v>
      </c>
      <c r="E22" s="14"/>
      <c r="F22" s="21">
        <f>F23</f>
        <v>725000</v>
      </c>
      <c r="G22" s="29">
        <f>G23</f>
        <v>158694.92</v>
      </c>
      <c r="H22" s="38">
        <f t="shared" si="0"/>
        <v>21.88895448275862</v>
      </c>
    </row>
    <row r="23" spans="1:8" ht="51" outlineLevel="7">
      <c r="A23" s="13" t="s">
        <v>16</v>
      </c>
      <c r="B23" s="14" t="s">
        <v>7</v>
      </c>
      <c r="C23" s="14" t="s">
        <v>21</v>
      </c>
      <c r="D23" s="14" t="s">
        <v>25</v>
      </c>
      <c r="E23" s="14" t="s">
        <v>17</v>
      </c>
      <c r="F23" s="21">
        <f>F24</f>
        <v>725000</v>
      </c>
      <c r="G23" s="29">
        <f>G24</f>
        <v>158694.92</v>
      </c>
      <c r="H23" s="38">
        <f t="shared" si="0"/>
        <v>21.88895448275862</v>
      </c>
    </row>
    <row r="24" spans="1:8" ht="25.5" outlineLevel="7">
      <c r="A24" s="13" t="s">
        <v>18</v>
      </c>
      <c r="B24" s="14" t="s">
        <v>7</v>
      </c>
      <c r="C24" s="14" t="s">
        <v>21</v>
      </c>
      <c r="D24" s="14" t="s">
        <v>25</v>
      </c>
      <c r="E24" s="14" t="s">
        <v>19</v>
      </c>
      <c r="F24" s="21">
        <f>F25+F26</f>
        <v>725000</v>
      </c>
      <c r="G24" s="29">
        <f>G25+G26</f>
        <v>158694.92</v>
      </c>
      <c r="H24" s="38">
        <f t="shared" si="0"/>
        <v>21.88895448275862</v>
      </c>
    </row>
    <row r="25" spans="1:8" ht="15" outlineLevel="7">
      <c r="A25" s="13" t="s">
        <v>177</v>
      </c>
      <c r="B25" s="14" t="s">
        <v>7</v>
      </c>
      <c r="C25" s="14" t="s">
        <v>21</v>
      </c>
      <c r="D25" s="14" t="s">
        <v>25</v>
      </c>
      <c r="E25" s="14" t="s">
        <v>174</v>
      </c>
      <c r="F25" s="21">
        <v>557000</v>
      </c>
      <c r="G25" s="29">
        <v>130474.91</v>
      </c>
      <c r="H25" s="38">
        <f t="shared" si="0"/>
        <v>23.42457989228007</v>
      </c>
    </row>
    <row r="26" spans="1:8" ht="15" outlineLevel="7">
      <c r="A26" s="13" t="s">
        <v>176</v>
      </c>
      <c r="B26" s="14" t="s">
        <v>7</v>
      </c>
      <c r="C26" s="14" t="s">
        <v>21</v>
      </c>
      <c r="D26" s="14" t="s">
        <v>25</v>
      </c>
      <c r="E26" s="14" t="s">
        <v>175</v>
      </c>
      <c r="F26" s="21">
        <v>168000</v>
      </c>
      <c r="G26" s="29">
        <v>28220.01</v>
      </c>
      <c r="H26" s="38">
        <f t="shared" si="0"/>
        <v>16.797625</v>
      </c>
    </row>
    <row r="27" spans="1:8" ht="15" outlineLevel="6">
      <c r="A27" s="13" t="s">
        <v>26</v>
      </c>
      <c r="B27" s="14" t="s">
        <v>7</v>
      </c>
      <c r="C27" s="14" t="s">
        <v>21</v>
      </c>
      <c r="D27" s="14" t="s">
        <v>27</v>
      </c>
      <c r="E27" s="14"/>
      <c r="F27" s="9">
        <f>F28+F34+F36</f>
        <v>7298594</v>
      </c>
      <c r="G27" s="29">
        <f>G28+G34+G36</f>
        <v>1404439.0499999998</v>
      </c>
      <c r="H27" s="38">
        <f t="shared" si="0"/>
        <v>19.242597272844602</v>
      </c>
    </row>
    <row r="28" spans="1:8" ht="51" outlineLevel="7">
      <c r="A28" s="13" t="s">
        <v>16</v>
      </c>
      <c r="B28" s="14" t="s">
        <v>7</v>
      </c>
      <c r="C28" s="14" t="s">
        <v>21</v>
      </c>
      <c r="D28" s="14" t="s">
        <v>27</v>
      </c>
      <c r="E28" s="14" t="s">
        <v>17</v>
      </c>
      <c r="F28" s="21">
        <f>F29</f>
        <v>5897000</v>
      </c>
      <c r="G28" s="29">
        <f>G29</f>
        <v>1177436.13</v>
      </c>
      <c r="H28" s="38">
        <f t="shared" si="0"/>
        <v>19.966697134136</v>
      </c>
    </row>
    <row r="29" spans="1:8" ht="25.5" outlineLevel="7">
      <c r="A29" s="13" t="s">
        <v>18</v>
      </c>
      <c r="B29" s="14" t="s">
        <v>7</v>
      </c>
      <c r="C29" s="14" t="s">
        <v>21</v>
      </c>
      <c r="D29" s="14" t="s">
        <v>27</v>
      </c>
      <c r="E29" s="14" t="s">
        <v>19</v>
      </c>
      <c r="F29" s="21">
        <f>F30+F31+F32+F33</f>
        <v>5897000</v>
      </c>
      <c r="G29" s="29">
        <f>G30+G33</f>
        <v>1177436.13</v>
      </c>
      <c r="H29" s="38">
        <f t="shared" si="0"/>
        <v>19.966697134136</v>
      </c>
    </row>
    <row r="30" spans="1:8" ht="15" outlineLevel="7">
      <c r="A30" s="13" t="s">
        <v>181</v>
      </c>
      <c r="B30" s="14" t="s">
        <v>7</v>
      </c>
      <c r="C30" s="14" t="s">
        <v>21</v>
      </c>
      <c r="D30" s="14" t="s">
        <v>27</v>
      </c>
      <c r="E30" s="14" t="s">
        <v>174</v>
      </c>
      <c r="F30" s="21">
        <v>4529000</v>
      </c>
      <c r="G30" s="29">
        <v>993279.32</v>
      </c>
      <c r="H30" s="38">
        <f t="shared" si="0"/>
        <v>21.931537204680943</v>
      </c>
    </row>
    <row r="31" spans="1:8" ht="1.5" customHeight="1" hidden="1" outlineLevel="7">
      <c r="A31" s="13" t="s">
        <v>179</v>
      </c>
      <c r="B31" s="14" t="s">
        <v>7</v>
      </c>
      <c r="C31" s="14" t="s">
        <v>21</v>
      </c>
      <c r="D31" s="14" t="s">
        <v>27</v>
      </c>
      <c r="E31" s="14" t="s">
        <v>174</v>
      </c>
      <c r="F31" s="21">
        <v>0</v>
      </c>
      <c r="G31" s="29"/>
      <c r="H31" s="38" t="e">
        <f t="shared" si="0"/>
        <v>#DIV/0!</v>
      </c>
    </row>
    <row r="32" spans="1:8" ht="15" hidden="1" outlineLevel="7">
      <c r="A32" s="13" t="s">
        <v>178</v>
      </c>
      <c r="B32" s="14" t="s">
        <v>7</v>
      </c>
      <c r="C32" s="14" t="s">
        <v>21</v>
      </c>
      <c r="D32" s="14" t="s">
        <v>27</v>
      </c>
      <c r="E32" s="14" t="s">
        <v>174</v>
      </c>
      <c r="F32" s="21">
        <v>0</v>
      </c>
      <c r="G32" s="29"/>
      <c r="H32" s="38" t="e">
        <f t="shared" si="0"/>
        <v>#DIV/0!</v>
      </c>
    </row>
    <row r="33" spans="1:8" ht="15" outlineLevel="7">
      <c r="A33" s="13" t="s">
        <v>180</v>
      </c>
      <c r="B33" s="14" t="s">
        <v>7</v>
      </c>
      <c r="C33" s="14" t="s">
        <v>21</v>
      </c>
      <c r="D33" s="14" t="s">
        <v>27</v>
      </c>
      <c r="E33" s="14" t="s">
        <v>175</v>
      </c>
      <c r="F33" s="21">
        <v>1368000</v>
      </c>
      <c r="G33" s="29">
        <v>184156.81</v>
      </c>
      <c r="H33" s="38">
        <f t="shared" si="0"/>
        <v>13.461755116959065</v>
      </c>
    </row>
    <row r="34" spans="1:8" ht="25.5" outlineLevel="7">
      <c r="A34" s="13" t="s">
        <v>28</v>
      </c>
      <c r="B34" s="14" t="s">
        <v>7</v>
      </c>
      <c r="C34" s="14" t="s">
        <v>21</v>
      </c>
      <c r="D34" s="14" t="s">
        <v>27</v>
      </c>
      <c r="E34" s="14" t="s">
        <v>29</v>
      </c>
      <c r="F34" s="9">
        <f>F35</f>
        <v>1400469</v>
      </c>
      <c r="G34" s="29">
        <f>G35</f>
        <v>225877.92</v>
      </c>
      <c r="H34" s="38">
        <f t="shared" si="0"/>
        <v>16.128734016961463</v>
      </c>
    </row>
    <row r="35" spans="1:8" ht="25.5" outlineLevel="7">
      <c r="A35" s="13" t="s">
        <v>30</v>
      </c>
      <c r="B35" s="14" t="s">
        <v>7</v>
      </c>
      <c r="C35" s="14" t="s">
        <v>21</v>
      </c>
      <c r="D35" s="14" t="s">
        <v>27</v>
      </c>
      <c r="E35" s="14" t="s">
        <v>31</v>
      </c>
      <c r="F35" s="9">
        <v>1400469</v>
      </c>
      <c r="G35" s="29">
        <v>225877.92</v>
      </c>
      <c r="H35" s="38">
        <f t="shared" si="0"/>
        <v>16.128734016961463</v>
      </c>
    </row>
    <row r="36" spans="1:8" ht="15" outlineLevel="7">
      <c r="A36" s="13" t="s">
        <v>222</v>
      </c>
      <c r="B36" s="14" t="s">
        <v>7</v>
      </c>
      <c r="C36" s="14" t="s">
        <v>21</v>
      </c>
      <c r="D36" s="14" t="s">
        <v>27</v>
      </c>
      <c r="E36" s="14" t="s">
        <v>39</v>
      </c>
      <c r="F36" s="9">
        <f>F37</f>
        <v>1125</v>
      </c>
      <c r="G36" s="29">
        <f>G37</f>
        <v>1125</v>
      </c>
      <c r="H36" s="38">
        <f t="shared" si="0"/>
        <v>100</v>
      </c>
    </row>
    <row r="37" spans="1:8" ht="25.5" outlineLevel="7">
      <c r="A37" s="13" t="s">
        <v>221</v>
      </c>
      <c r="B37" s="14" t="s">
        <v>7</v>
      </c>
      <c r="C37" s="14" t="s">
        <v>21</v>
      </c>
      <c r="D37" s="14" t="s">
        <v>27</v>
      </c>
      <c r="E37" s="14" t="s">
        <v>220</v>
      </c>
      <c r="F37" s="9">
        <v>1125</v>
      </c>
      <c r="G37" s="29">
        <v>1125</v>
      </c>
      <c r="H37" s="38">
        <f t="shared" si="0"/>
        <v>100</v>
      </c>
    </row>
    <row r="38" spans="1:8" ht="15" outlineLevel="7">
      <c r="A38" s="13" t="s">
        <v>32</v>
      </c>
      <c r="B38" s="14" t="s">
        <v>7</v>
      </c>
      <c r="C38" s="14" t="s">
        <v>33</v>
      </c>
      <c r="D38" s="14"/>
      <c r="E38" s="14"/>
      <c r="F38" s="9">
        <f aca="true" t="shared" si="2" ref="F38:G42">F39</f>
        <v>50000</v>
      </c>
      <c r="G38" s="29">
        <f t="shared" si="2"/>
        <v>0</v>
      </c>
      <c r="H38" s="38">
        <f t="shared" si="0"/>
        <v>0</v>
      </c>
    </row>
    <row r="39" spans="1:8" ht="25.5" outlineLevel="7">
      <c r="A39" s="13" t="s">
        <v>160</v>
      </c>
      <c r="B39" s="14" t="s">
        <v>7</v>
      </c>
      <c r="C39" s="14" t="s">
        <v>33</v>
      </c>
      <c r="D39" s="14" t="s">
        <v>11</v>
      </c>
      <c r="E39" s="14"/>
      <c r="F39" s="9">
        <f t="shared" si="2"/>
        <v>50000</v>
      </c>
      <c r="G39" s="29">
        <f t="shared" si="2"/>
        <v>0</v>
      </c>
      <c r="H39" s="38">
        <f t="shared" si="0"/>
        <v>0</v>
      </c>
    </row>
    <row r="40" spans="1:8" ht="15" outlineLevel="7">
      <c r="A40" s="13" t="s">
        <v>34</v>
      </c>
      <c r="B40" s="14" t="s">
        <v>7</v>
      </c>
      <c r="C40" s="14" t="s">
        <v>33</v>
      </c>
      <c r="D40" s="14" t="s">
        <v>35</v>
      </c>
      <c r="E40" s="14"/>
      <c r="F40" s="9">
        <f t="shared" si="2"/>
        <v>50000</v>
      </c>
      <c r="G40" s="29">
        <f t="shared" si="2"/>
        <v>0</v>
      </c>
      <c r="H40" s="38">
        <f t="shared" si="0"/>
        <v>0</v>
      </c>
    </row>
    <row r="41" spans="1:8" ht="15" outlineLevel="7">
      <c r="A41" s="13" t="s">
        <v>36</v>
      </c>
      <c r="B41" s="14" t="s">
        <v>7</v>
      </c>
      <c r="C41" s="14" t="s">
        <v>33</v>
      </c>
      <c r="D41" s="14" t="s">
        <v>37</v>
      </c>
      <c r="E41" s="14"/>
      <c r="F41" s="9">
        <f t="shared" si="2"/>
        <v>50000</v>
      </c>
      <c r="G41" s="29">
        <f t="shared" si="2"/>
        <v>0</v>
      </c>
      <c r="H41" s="38">
        <f t="shared" si="0"/>
        <v>0</v>
      </c>
    </row>
    <row r="42" spans="1:8" ht="15" outlineLevel="2">
      <c r="A42" s="13" t="s">
        <v>38</v>
      </c>
      <c r="B42" s="14" t="s">
        <v>7</v>
      </c>
      <c r="C42" s="14" t="s">
        <v>33</v>
      </c>
      <c r="D42" s="14" t="s">
        <v>37</v>
      </c>
      <c r="E42" s="14" t="s">
        <v>39</v>
      </c>
      <c r="F42" s="9">
        <f t="shared" si="2"/>
        <v>50000</v>
      </c>
      <c r="G42" s="29">
        <f t="shared" si="2"/>
        <v>0</v>
      </c>
      <c r="H42" s="38">
        <f t="shared" si="0"/>
        <v>0</v>
      </c>
    </row>
    <row r="43" spans="1:8" ht="15" outlineLevel="3">
      <c r="A43" s="13" t="s">
        <v>40</v>
      </c>
      <c r="B43" s="14" t="s">
        <v>7</v>
      </c>
      <c r="C43" s="14" t="s">
        <v>33</v>
      </c>
      <c r="D43" s="14" t="s">
        <v>37</v>
      </c>
      <c r="E43" s="14" t="s">
        <v>41</v>
      </c>
      <c r="F43" s="9">
        <v>50000</v>
      </c>
      <c r="G43" s="29">
        <v>0</v>
      </c>
      <c r="H43" s="38">
        <f t="shared" si="0"/>
        <v>0</v>
      </c>
    </row>
    <row r="44" spans="1:8" ht="15" outlineLevel="5">
      <c r="A44" s="13" t="s">
        <v>42</v>
      </c>
      <c r="B44" s="14" t="s">
        <v>7</v>
      </c>
      <c r="C44" s="14" t="s">
        <v>43</v>
      </c>
      <c r="D44" s="14"/>
      <c r="E44" s="14"/>
      <c r="F44" s="9">
        <f>F45</f>
        <v>2912867.01</v>
      </c>
      <c r="G44" s="29">
        <f>G45</f>
        <v>904003.1599999999</v>
      </c>
      <c r="H44" s="38">
        <f t="shared" si="0"/>
        <v>31.0348243464778</v>
      </c>
    </row>
    <row r="45" spans="1:8" ht="25.5" outlineLevel="6">
      <c r="A45" s="13" t="s">
        <v>160</v>
      </c>
      <c r="B45" s="14" t="s">
        <v>7</v>
      </c>
      <c r="C45" s="14" t="s">
        <v>43</v>
      </c>
      <c r="D45" s="14" t="s">
        <v>11</v>
      </c>
      <c r="E45" s="14"/>
      <c r="F45" s="9">
        <f>F46+F54</f>
        <v>2912867.01</v>
      </c>
      <c r="G45" s="29">
        <f>G46+G54</f>
        <v>904003.1599999999</v>
      </c>
      <c r="H45" s="38">
        <f t="shared" si="0"/>
        <v>31.0348243464778</v>
      </c>
    </row>
    <row r="46" spans="1:8" ht="25.5" outlineLevel="7">
      <c r="A46" s="13" t="s">
        <v>44</v>
      </c>
      <c r="B46" s="14" t="s">
        <v>7</v>
      </c>
      <c r="C46" s="14" t="s">
        <v>43</v>
      </c>
      <c r="D46" s="14" t="s">
        <v>45</v>
      </c>
      <c r="E46" s="14"/>
      <c r="F46" s="9">
        <f>F47</f>
        <v>2522267.01</v>
      </c>
      <c r="G46" s="29">
        <f>G47</f>
        <v>813903.1599999999</v>
      </c>
      <c r="H46" s="38">
        <f t="shared" si="0"/>
        <v>32.268715277689815</v>
      </c>
    </row>
    <row r="47" spans="1:8" ht="18.75" customHeight="1" outlineLevel="7">
      <c r="A47" s="13" t="s">
        <v>46</v>
      </c>
      <c r="B47" s="14" t="s">
        <v>7</v>
      </c>
      <c r="C47" s="14" t="s">
        <v>43</v>
      </c>
      <c r="D47" s="14" t="s">
        <v>47</v>
      </c>
      <c r="E47" s="14"/>
      <c r="F47" s="9">
        <f>F48+F50+F52</f>
        <v>2522267.01</v>
      </c>
      <c r="G47" s="29">
        <f>G48+G50+G52</f>
        <v>813903.1599999999</v>
      </c>
      <c r="H47" s="38">
        <f t="shared" si="0"/>
        <v>32.268715277689815</v>
      </c>
    </row>
    <row r="48" spans="1:8" ht="51" outlineLevel="2">
      <c r="A48" s="13" t="s">
        <v>16</v>
      </c>
      <c r="B48" s="14" t="s">
        <v>7</v>
      </c>
      <c r="C48" s="14" t="s">
        <v>43</v>
      </c>
      <c r="D48" s="14" t="s">
        <v>47</v>
      </c>
      <c r="E48" s="14" t="s">
        <v>17</v>
      </c>
      <c r="F48" s="9">
        <f>F49</f>
        <v>750000</v>
      </c>
      <c r="G48" s="29">
        <f>G49</f>
        <v>163937.3</v>
      </c>
      <c r="H48" s="38">
        <f t="shared" si="0"/>
        <v>21.858306666666667</v>
      </c>
    </row>
    <row r="49" spans="1:8" ht="25.5" outlineLevel="3">
      <c r="A49" s="13" t="s">
        <v>18</v>
      </c>
      <c r="B49" s="14" t="s">
        <v>7</v>
      </c>
      <c r="C49" s="14" t="s">
        <v>43</v>
      </c>
      <c r="D49" s="14" t="s">
        <v>47</v>
      </c>
      <c r="E49" s="14" t="s">
        <v>19</v>
      </c>
      <c r="F49" s="9">
        <v>750000</v>
      </c>
      <c r="G49" s="29">
        <v>163937.3</v>
      </c>
      <c r="H49" s="38">
        <f t="shared" si="0"/>
        <v>21.858306666666667</v>
      </c>
    </row>
    <row r="50" spans="1:8" ht="25.5" outlineLevel="5">
      <c r="A50" s="13" t="s">
        <v>28</v>
      </c>
      <c r="B50" s="14" t="s">
        <v>7</v>
      </c>
      <c r="C50" s="14" t="s">
        <v>43</v>
      </c>
      <c r="D50" s="14" t="s">
        <v>47</v>
      </c>
      <c r="E50" s="14" t="s">
        <v>29</v>
      </c>
      <c r="F50" s="9">
        <f>F51</f>
        <v>1753671.01</v>
      </c>
      <c r="G50" s="29">
        <f>G51</f>
        <v>631369.86</v>
      </c>
      <c r="H50" s="38">
        <f t="shared" si="0"/>
        <v>36.0027540171289</v>
      </c>
    </row>
    <row r="51" spans="1:8" ht="25.5" outlineLevel="6">
      <c r="A51" s="13" t="s">
        <v>30</v>
      </c>
      <c r="B51" s="14" t="s">
        <v>7</v>
      </c>
      <c r="C51" s="14" t="s">
        <v>43</v>
      </c>
      <c r="D51" s="14" t="s">
        <v>47</v>
      </c>
      <c r="E51" s="14" t="s">
        <v>31</v>
      </c>
      <c r="F51" s="9">
        <v>1753671.01</v>
      </c>
      <c r="G51" s="29">
        <v>631369.86</v>
      </c>
      <c r="H51" s="38">
        <f t="shared" si="0"/>
        <v>36.0027540171289</v>
      </c>
    </row>
    <row r="52" spans="1:8" ht="15" outlineLevel="6">
      <c r="A52" s="13" t="s">
        <v>217</v>
      </c>
      <c r="B52" s="14" t="s">
        <v>7</v>
      </c>
      <c r="C52" s="14" t="s">
        <v>43</v>
      </c>
      <c r="D52" s="14" t="s">
        <v>47</v>
      </c>
      <c r="E52" s="14" t="s">
        <v>39</v>
      </c>
      <c r="F52" s="9">
        <f>F53</f>
        <v>18596</v>
      </c>
      <c r="G52" s="29">
        <f>G53</f>
        <v>18596</v>
      </c>
      <c r="H52" s="38">
        <f t="shared" si="0"/>
        <v>100</v>
      </c>
    </row>
    <row r="53" spans="1:8" ht="15" outlineLevel="6">
      <c r="A53" s="13" t="s">
        <v>215</v>
      </c>
      <c r="B53" s="14" t="s">
        <v>7</v>
      </c>
      <c r="C53" s="14" t="s">
        <v>43</v>
      </c>
      <c r="D53" s="14" t="s">
        <v>47</v>
      </c>
      <c r="E53" s="14" t="s">
        <v>216</v>
      </c>
      <c r="F53" s="9">
        <v>18596</v>
      </c>
      <c r="G53" s="29">
        <v>18596</v>
      </c>
      <c r="H53" s="38">
        <f t="shared" si="0"/>
        <v>100</v>
      </c>
    </row>
    <row r="54" spans="1:8" ht="25.5" outlineLevel="6">
      <c r="A54" s="13" t="s">
        <v>218</v>
      </c>
      <c r="B54" s="14" t="s">
        <v>7</v>
      </c>
      <c r="C54" s="14" t="s">
        <v>43</v>
      </c>
      <c r="D54" s="14" t="s">
        <v>214</v>
      </c>
      <c r="E54" s="14"/>
      <c r="F54" s="9">
        <f>F55</f>
        <v>390600</v>
      </c>
      <c r="G54" s="29">
        <f>G55</f>
        <v>90100</v>
      </c>
      <c r="H54" s="38">
        <f t="shared" si="0"/>
        <v>23.067076292882742</v>
      </c>
    </row>
    <row r="55" spans="1:8" ht="25.5" outlineLevel="6">
      <c r="A55" s="13" t="s">
        <v>219</v>
      </c>
      <c r="B55" s="14" t="s">
        <v>7</v>
      </c>
      <c r="C55" s="14" t="s">
        <v>43</v>
      </c>
      <c r="D55" s="14" t="s">
        <v>214</v>
      </c>
      <c r="E55" s="14" t="s">
        <v>19</v>
      </c>
      <c r="F55" s="9">
        <v>390600</v>
      </c>
      <c r="G55" s="29">
        <v>90100</v>
      </c>
      <c r="H55" s="38">
        <f t="shared" si="0"/>
        <v>23.067076292882742</v>
      </c>
    </row>
    <row r="56" spans="1:8" s="39" customFormat="1" ht="15" outlineLevel="7">
      <c r="A56" s="44" t="s">
        <v>48</v>
      </c>
      <c r="B56" s="45" t="s">
        <v>7</v>
      </c>
      <c r="C56" s="45" t="s">
        <v>49</v>
      </c>
      <c r="D56" s="45"/>
      <c r="E56" s="45"/>
      <c r="F56" s="46">
        <f aca="true" t="shared" si="3" ref="F56:F61">F57</f>
        <v>451400</v>
      </c>
      <c r="G56" s="47">
        <f aca="true" t="shared" si="4" ref="G56:G61">G57</f>
        <v>58011.61</v>
      </c>
      <c r="H56" s="48">
        <f t="shared" si="0"/>
        <v>12.851486486486486</v>
      </c>
    </row>
    <row r="57" spans="1:8" ht="15" outlineLevel="7">
      <c r="A57" s="13" t="s">
        <v>50</v>
      </c>
      <c r="B57" s="14" t="s">
        <v>7</v>
      </c>
      <c r="C57" s="14" t="s">
        <v>51</v>
      </c>
      <c r="D57" s="14"/>
      <c r="E57" s="14"/>
      <c r="F57" s="21">
        <f t="shared" si="3"/>
        <v>451400</v>
      </c>
      <c r="G57" s="29">
        <f t="shared" si="4"/>
        <v>58011.61</v>
      </c>
      <c r="H57" s="38">
        <f t="shared" si="0"/>
        <v>12.851486486486486</v>
      </c>
    </row>
    <row r="58" spans="1:8" ht="25.5" outlineLevel="7">
      <c r="A58" s="13" t="s">
        <v>52</v>
      </c>
      <c r="B58" s="14" t="s">
        <v>7</v>
      </c>
      <c r="C58" s="14" t="s">
        <v>51</v>
      </c>
      <c r="D58" s="14" t="s">
        <v>53</v>
      </c>
      <c r="E58" s="14"/>
      <c r="F58" s="21">
        <f t="shared" si="3"/>
        <v>451400</v>
      </c>
      <c r="G58" s="29">
        <f t="shared" si="4"/>
        <v>58011.61</v>
      </c>
      <c r="H58" s="38">
        <f t="shared" si="0"/>
        <v>12.851486486486486</v>
      </c>
    </row>
    <row r="59" spans="1:8" ht="15" outlineLevel="7">
      <c r="A59" s="13" t="s">
        <v>54</v>
      </c>
      <c r="B59" s="14" t="s">
        <v>7</v>
      </c>
      <c r="C59" s="14" t="s">
        <v>51</v>
      </c>
      <c r="D59" s="14" t="s">
        <v>55</v>
      </c>
      <c r="E59" s="14"/>
      <c r="F59" s="21">
        <f t="shared" si="3"/>
        <v>451400</v>
      </c>
      <c r="G59" s="29">
        <f t="shared" si="4"/>
        <v>58011.61</v>
      </c>
      <c r="H59" s="38">
        <f t="shared" si="0"/>
        <v>12.851486486486486</v>
      </c>
    </row>
    <row r="60" spans="1:8" ht="15" outlineLevel="7">
      <c r="A60" s="13" t="s">
        <v>158</v>
      </c>
      <c r="B60" s="14" t="s">
        <v>7</v>
      </c>
      <c r="C60" s="14" t="s">
        <v>51</v>
      </c>
      <c r="D60" s="14" t="s">
        <v>56</v>
      </c>
      <c r="E60" s="14"/>
      <c r="F60" s="21">
        <f t="shared" si="3"/>
        <v>451400</v>
      </c>
      <c r="G60" s="29">
        <f t="shared" si="4"/>
        <v>58011.61</v>
      </c>
      <c r="H60" s="38">
        <f t="shared" si="0"/>
        <v>12.851486486486486</v>
      </c>
    </row>
    <row r="61" spans="1:8" ht="51" outlineLevel="7">
      <c r="A61" s="13" t="s">
        <v>16</v>
      </c>
      <c r="B61" s="14" t="s">
        <v>7</v>
      </c>
      <c r="C61" s="14" t="s">
        <v>51</v>
      </c>
      <c r="D61" s="14" t="s">
        <v>56</v>
      </c>
      <c r="E61" s="14" t="s">
        <v>17</v>
      </c>
      <c r="F61" s="21">
        <f t="shared" si="3"/>
        <v>451400</v>
      </c>
      <c r="G61" s="29">
        <f t="shared" si="4"/>
        <v>58011.61</v>
      </c>
      <c r="H61" s="38">
        <f t="shared" si="0"/>
        <v>12.851486486486486</v>
      </c>
    </row>
    <row r="62" spans="1:8" ht="25.5" outlineLevel="7">
      <c r="A62" s="13" t="s">
        <v>18</v>
      </c>
      <c r="B62" s="14" t="s">
        <v>7</v>
      </c>
      <c r="C62" s="14" t="s">
        <v>51</v>
      </c>
      <c r="D62" s="14" t="s">
        <v>56</v>
      </c>
      <c r="E62" s="14" t="s">
        <v>19</v>
      </c>
      <c r="F62" s="21">
        <v>451400</v>
      </c>
      <c r="G62" s="29">
        <v>58011.61</v>
      </c>
      <c r="H62" s="38">
        <f t="shared" si="0"/>
        <v>12.851486486486486</v>
      </c>
    </row>
    <row r="63" spans="1:8" s="33" customFormat="1" ht="15" outlineLevel="2">
      <c r="A63" s="49" t="s">
        <v>57</v>
      </c>
      <c r="B63" s="50" t="s">
        <v>7</v>
      </c>
      <c r="C63" s="50" t="s">
        <v>58</v>
      </c>
      <c r="D63" s="49"/>
      <c r="E63" s="49"/>
      <c r="F63" s="49">
        <f>F64+F78</f>
        <v>700000</v>
      </c>
      <c r="G63" s="47">
        <f>G64+G78</f>
        <v>17400</v>
      </c>
      <c r="H63" s="48">
        <f t="shared" si="0"/>
        <v>2.4857142857142858</v>
      </c>
    </row>
    <row r="64" spans="1:8" ht="25.5" outlineLevel="3">
      <c r="A64" s="13" t="s">
        <v>59</v>
      </c>
      <c r="B64" s="14" t="s">
        <v>7</v>
      </c>
      <c r="C64" s="14" t="s">
        <v>60</v>
      </c>
      <c r="D64" s="14"/>
      <c r="E64" s="14"/>
      <c r="F64" s="9">
        <f>F65</f>
        <v>300000</v>
      </c>
      <c r="G64" s="29">
        <f>G65</f>
        <v>17400</v>
      </c>
      <c r="H64" s="38">
        <f t="shared" si="0"/>
        <v>5.800000000000001</v>
      </c>
    </row>
    <row r="65" spans="1:8" ht="51" outlineLevel="4">
      <c r="A65" s="13" t="s">
        <v>161</v>
      </c>
      <c r="B65" s="14" t="s">
        <v>7</v>
      </c>
      <c r="C65" s="14" t="s">
        <v>60</v>
      </c>
      <c r="D65" s="14" t="s">
        <v>61</v>
      </c>
      <c r="E65" s="14"/>
      <c r="F65" s="9">
        <f>F66+F70+F74</f>
        <v>300000</v>
      </c>
      <c r="G65" s="29">
        <f>G66+G70+G74</f>
        <v>17400</v>
      </c>
      <c r="H65" s="38">
        <f t="shared" si="0"/>
        <v>5.800000000000001</v>
      </c>
    </row>
    <row r="66" spans="1:8" ht="25.5" outlineLevel="6">
      <c r="A66" s="13" t="s">
        <v>62</v>
      </c>
      <c r="B66" s="14" t="s">
        <v>7</v>
      </c>
      <c r="C66" s="14" t="s">
        <v>60</v>
      </c>
      <c r="D66" s="14" t="s">
        <v>63</v>
      </c>
      <c r="E66" s="14"/>
      <c r="F66" s="9">
        <f aca="true" t="shared" si="5" ref="F66:G68">F67</f>
        <v>100000</v>
      </c>
      <c r="G66" s="29">
        <f t="shared" si="5"/>
        <v>0</v>
      </c>
      <c r="H66" s="38">
        <f t="shared" si="0"/>
        <v>0</v>
      </c>
    </row>
    <row r="67" spans="1:8" ht="25.5" outlineLevel="7">
      <c r="A67" s="13" t="s">
        <v>64</v>
      </c>
      <c r="B67" s="14" t="s">
        <v>7</v>
      </c>
      <c r="C67" s="14" t="s">
        <v>60</v>
      </c>
      <c r="D67" s="14" t="s">
        <v>65</v>
      </c>
      <c r="E67" s="14"/>
      <c r="F67" s="9">
        <f t="shared" si="5"/>
        <v>100000</v>
      </c>
      <c r="G67" s="29">
        <f t="shared" si="5"/>
        <v>0</v>
      </c>
      <c r="H67" s="38">
        <f t="shared" si="0"/>
        <v>0</v>
      </c>
    </row>
    <row r="68" spans="1:8" ht="25.5" outlineLevel="7">
      <c r="A68" s="13" t="s">
        <v>28</v>
      </c>
      <c r="B68" s="14" t="s">
        <v>7</v>
      </c>
      <c r="C68" s="14" t="s">
        <v>60</v>
      </c>
      <c r="D68" s="14" t="s">
        <v>65</v>
      </c>
      <c r="E68" s="14" t="s">
        <v>29</v>
      </c>
      <c r="F68" s="9">
        <f t="shared" si="5"/>
        <v>100000</v>
      </c>
      <c r="G68" s="29">
        <f t="shared" si="5"/>
        <v>0</v>
      </c>
      <c r="H68" s="38">
        <f t="shared" si="0"/>
        <v>0</v>
      </c>
    </row>
    <row r="69" spans="1:8" ht="25.5" outlineLevel="7">
      <c r="A69" s="13" t="s">
        <v>30</v>
      </c>
      <c r="B69" s="14" t="s">
        <v>7</v>
      </c>
      <c r="C69" s="14" t="s">
        <v>60</v>
      </c>
      <c r="D69" s="14" t="s">
        <v>65</v>
      </c>
      <c r="E69" s="14" t="s">
        <v>31</v>
      </c>
      <c r="F69" s="9">
        <v>100000</v>
      </c>
      <c r="G69" s="29">
        <v>0</v>
      </c>
      <c r="H69" s="38">
        <f t="shared" si="0"/>
        <v>0</v>
      </c>
    </row>
    <row r="70" spans="1:8" ht="25.5" outlineLevel="7">
      <c r="A70" s="13" t="s">
        <v>66</v>
      </c>
      <c r="B70" s="14" t="s">
        <v>7</v>
      </c>
      <c r="C70" s="14" t="s">
        <v>60</v>
      </c>
      <c r="D70" s="14" t="s">
        <v>67</v>
      </c>
      <c r="E70" s="14"/>
      <c r="F70" s="9">
        <f aca="true" t="shared" si="6" ref="F70:G72">F71</f>
        <v>100000</v>
      </c>
      <c r="G70" s="29">
        <f t="shared" si="6"/>
        <v>0</v>
      </c>
      <c r="H70" s="38">
        <f t="shared" si="0"/>
        <v>0</v>
      </c>
    </row>
    <row r="71" spans="1:8" ht="25.5" outlineLevel="1">
      <c r="A71" s="13" t="s">
        <v>68</v>
      </c>
      <c r="B71" s="14" t="s">
        <v>7</v>
      </c>
      <c r="C71" s="14" t="s">
        <v>60</v>
      </c>
      <c r="D71" s="14" t="s">
        <v>69</v>
      </c>
      <c r="E71" s="14"/>
      <c r="F71" s="9">
        <f t="shared" si="6"/>
        <v>100000</v>
      </c>
      <c r="G71" s="29">
        <f t="shared" si="6"/>
        <v>0</v>
      </c>
      <c r="H71" s="38">
        <f t="shared" si="0"/>
        <v>0</v>
      </c>
    </row>
    <row r="72" spans="1:8" ht="25.5" outlineLevel="2">
      <c r="A72" s="13" t="s">
        <v>28</v>
      </c>
      <c r="B72" s="14" t="s">
        <v>7</v>
      </c>
      <c r="C72" s="14" t="s">
        <v>60</v>
      </c>
      <c r="D72" s="14" t="s">
        <v>69</v>
      </c>
      <c r="E72" s="14" t="s">
        <v>29</v>
      </c>
      <c r="F72" s="9">
        <f t="shared" si="6"/>
        <v>100000</v>
      </c>
      <c r="G72" s="29">
        <f t="shared" si="6"/>
        <v>0</v>
      </c>
      <c r="H72" s="38">
        <f t="shared" si="0"/>
        <v>0</v>
      </c>
    </row>
    <row r="73" spans="1:8" ht="25.5" outlineLevel="3">
      <c r="A73" s="13" t="s">
        <v>30</v>
      </c>
      <c r="B73" s="14" t="s">
        <v>7</v>
      </c>
      <c r="C73" s="14" t="s">
        <v>60</v>
      </c>
      <c r="D73" s="14" t="s">
        <v>69</v>
      </c>
      <c r="E73" s="14" t="s">
        <v>31</v>
      </c>
      <c r="F73" s="9">
        <v>100000</v>
      </c>
      <c r="G73" s="29">
        <v>0</v>
      </c>
      <c r="H73" s="38">
        <f t="shared" si="0"/>
        <v>0</v>
      </c>
    </row>
    <row r="74" spans="1:8" ht="51" outlineLevel="5">
      <c r="A74" s="13" t="s">
        <v>156</v>
      </c>
      <c r="B74" s="14" t="s">
        <v>7</v>
      </c>
      <c r="C74" s="14" t="s">
        <v>60</v>
      </c>
      <c r="D74" s="14" t="s">
        <v>70</v>
      </c>
      <c r="E74" s="14"/>
      <c r="F74" s="9">
        <f aca="true" t="shared" si="7" ref="F74:G76">F75</f>
        <v>100000</v>
      </c>
      <c r="G74" s="29">
        <f t="shared" si="7"/>
        <v>17400</v>
      </c>
      <c r="H74" s="38">
        <f t="shared" si="0"/>
        <v>17.4</v>
      </c>
    </row>
    <row r="75" spans="1:8" ht="38.25" outlineLevel="6">
      <c r="A75" s="13" t="s">
        <v>71</v>
      </c>
      <c r="B75" s="14" t="s">
        <v>7</v>
      </c>
      <c r="C75" s="14" t="s">
        <v>60</v>
      </c>
      <c r="D75" s="14" t="s">
        <v>72</v>
      </c>
      <c r="E75" s="14"/>
      <c r="F75" s="9">
        <f t="shared" si="7"/>
        <v>100000</v>
      </c>
      <c r="G75" s="29">
        <f t="shared" si="7"/>
        <v>17400</v>
      </c>
      <c r="H75" s="38">
        <f t="shared" si="0"/>
        <v>17.4</v>
      </c>
    </row>
    <row r="76" spans="1:8" ht="25.5" outlineLevel="7">
      <c r="A76" s="13" t="s">
        <v>28</v>
      </c>
      <c r="B76" s="14" t="s">
        <v>7</v>
      </c>
      <c r="C76" s="14" t="s">
        <v>60</v>
      </c>
      <c r="D76" s="14" t="s">
        <v>72</v>
      </c>
      <c r="E76" s="14" t="s">
        <v>29</v>
      </c>
      <c r="F76" s="9">
        <f t="shared" si="7"/>
        <v>100000</v>
      </c>
      <c r="G76" s="29">
        <f t="shared" si="7"/>
        <v>17400</v>
      </c>
      <c r="H76" s="38">
        <f t="shared" si="0"/>
        <v>17.4</v>
      </c>
    </row>
    <row r="77" spans="1:8" ht="25.5" outlineLevel="7">
      <c r="A77" s="13" t="s">
        <v>30</v>
      </c>
      <c r="B77" s="14" t="s">
        <v>7</v>
      </c>
      <c r="C77" s="14" t="s">
        <v>60</v>
      </c>
      <c r="D77" s="14" t="s">
        <v>72</v>
      </c>
      <c r="E77" s="14" t="s">
        <v>31</v>
      </c>
      <c r="F77" s="9">
        <v>100000</v>
      </c>
      <c r="G77" s="29">
        <v>17400</v>
      </c>
      <c r="H77" s="38">
        <f t="shared" si="0"/>
        <v>17.4</v>
      </c>
    </row>
    <row r="78" spans="1:8" ht="25.5" outlineLevel="5">
      <c r="A78" s="13" t="s">
        <v>73</v>
      </c>
      <c r="B78" s="14" t="s">
        <v>7</v>
      </c>
      <c r="C78" s="14" t="s">
        <v>74</v>
      </c>
      <c r="D78" s="14"/>
      <c r="E78" s="14"/>
      <c r="F78" s="9">
        <f aca="true" t="shared" si="8" ref="F78:G82">F79</f>
        <v>400000</v>
      </c>
      <c r="G78" s="29">
        <f t="shared" si="8"/>
        <v>0</v>
      </c>
      <c r="H78" s="38">
        <f t="shared" si="0"/>
        <v>0</v>
      </c>
    </row>
    <row r="79" spans="1:8" ht="38.25" outlineLevel="6">
      <c r="A79" s="13" t="s">
        <v>167</v>
      </c>
      <c r="B79" s="14" t="s">
        <v>7</v>
      </c>
      <c r="C79" s="14" t="s">
        <v>74</v>
      </c>
      <c r="D79" s="14" t="s">
        <v>75</v>
      </c>
      <c r="E79" s="14"/>
      <c r="F79" s="9">
        <f t="shared" si="8"/>
        <v>400000</v>
      </c>
      <c r="G79" s="29">
        <f t="shared" si="8"/>
        <v>0</v>
      </c>
      <c r="H79" s="38">
        <f t="shared" si="0"/>
        <v>0</v>
      </c>
    </row>
    <row r="80" spans="1:8" ht="38.25" outlineLevel="7">
      <c r="A80" s="13" t="s">
        <v>193</v>
      </c>
      <c r="B80" s="14" t="s">
        <v>7</v>
      </c>
      <c r="C80" s="14" t="s">
        <v>74</v>
      </c>
      <c r="D80" s="14" t="s">
        <v>76</v>
      </c>
      <c r="E80" s="14"/>
      <c r="F80" s="9">
        <f t="shared" si="8"/>
        <v>400000</v>
      </c>
      <c r="G80" s="29">
        <f t="shared" si="8"/>
        <v>0</v>
      </c>
      <c r="H80" s="38">
        <f t="shared" si="0"/>
        <v>0</v>
      </c>
    </row>
    <row r="81" spans="1:8" ht="25.5" outlineLevel="7">
      <c r="A81" s="13" t="s">
        <v>192</v>
      </c>
      <c r="B81" s="14" t="s">
        <v>7</v>
      </c>
      <c r="C81" s="14" t="s">
        <v>74</v>
      </c>
      <c r="D81" s="14" t="s">
        <v>77</v>
      </c>
      <c r="E81" s="14"/>
      <c r="F81" s="9">
        <f t="shared" si="8"/>
        <v>400000</v>
      </c>
      <c r="G81" s="29">
        <f t="shared" si="8"/>
        <v>0</v>
      </c>
      <c r="H81" s="38">
        <f t="shared" si="0"/>
        <v>0</v>
      </c>
    </row>
    <row r="82" spans="1:8" ht="25.5" outlineLevel="5">
      <c r="A82" s="13" t="s">
        <v>28</v>
      </c>
      <c r="B82" s="14" t="s">
        <v>7</v>
      </c>
      <c r="C82" s="14" t="s">
        <v>74</v>
      </c>
      <c r="D82" s="14" t="s">
        <v>77</v>
      </c>
      <c r="E82" s="14" t="s">
        <v>29</v>
      </c>
      <c r="F82" s="9">
        <f t="shared" si="8"/>
        <v>400000</v>
      </c>
      <c r="G82" s="29">
        <f t="shared" si="8"/>
        <v>0</v>
      </c>
      <c r="H82" s="38">
        <f aca="true" t="shared" si="9" ref="H82:H148">G82/F82*100</f>
        <v>0</v>
      </c>
    </row>
    <row r="83" spans="1:8" ht="25.5" outlineLevel="6">
      <c r="A83" s="13" t="s">
        <v>30</v>
      </c>
      <c r="B83" s="14" t="s">
        <v>7</v>
      </c>
      <c r="C83" s="14" t="s">
        <v>74</v>
      </c>
      <c r="D83" s="14" t="s">
        <v>77</v>
      </c>
      <c r="E83" s="14" t="s">
        <v>31</v>
      </c>
      <c r="F83" s="9">
        <v>400000</v>
      </c>
      <c r="G83" s="29">
        <v>0</v>
      </c>
      <c r="H83" s="38">
        <f t="shared" si="9"/>
        <v>0</v>
      </c>
    </row>
    <row r="84" spans="1:8" ht="15" outlineLevel="7">
      <c r="A84" s="44" t="s">
        <v>78</v>
      </c>
      <c r="B84" s="45" t="s">
        <v>7</v>
      </c>
      <c r="C84" s="45" t="s">
        <v>79</v>
      </c>
      <c r="D84" s="45"/>
      <c r="E84" s="45"/>
      <c r="F84" s="46">
        <f>F85+F98</f>
        <v>12441599.62</v>
      </c>
      <c r="G84" s="47">
        <f>G85+G98</f>
        <v>364001.39</v>
      </c>
      <c r="H84" s="48">
        <f t="shared" si="9"/>
        <v>2.9256799858344906</v>
      </c>
    </row>
    <row r="85" spans="1:8" ht="15" outlineLevel="7">
      <c r="A85" s="13" t="s">
        <v>80</v>
      </c>
      <c r="B85" s="14" t="s">
        <v>7</v>
      </c>
      <c r="C85" s="14" t="s">
        <v>81</v>
      </c>
      <c r="D85" s="14"/>
      <c r="E85" s="14"/>
      <c r="F85" s="9">
        <f>F86</f>
        <v>12028165.62</v>
      </c>
      <c r="G85" s="29">
        <f>G86</f>
        <v>364001.39</v>
      </c>
      <c r="H85" s="38">
        <f t="shared" si="9"/>
        <v>3.0262419183416602</v>
      </c>
    </row>
    <row r="86" spans="1:8" ht="38.25" outlineLevel="2">
      <c r="A86" s="13" t="s">
        <v>162</v>
      </c>
      <c r="B86" s="14" t="s">
        <v>7</v>
      </c>
      <c r="C86" s="14" t="s">
        <v>81</v>
      </c>
      <c r="D86" s="14" t="s">
        <v>82</v>
      </c>
      <c r="E86" s="14"/>
      <c r="F86" s="9">
        <f>F87+F91+F95</f>
        <v>12028165.62</v>
      </c>
      <c r="G86" s="29">
        <f>G87+G91+G95</f>
        <v>364001.39</v>
      </c>
      <c r="H86" s="38">
        <f t="shared" si="9"/>
        <v>3.0262419183416602</v>
      </c>
    </row>
    <row r="87" spans="1:8" ht="38.25" outlineLevel="3">
      <c r="A87" s="13" t="s">
        <v>169</v>
      </c>
      <c r="B87" s="14" t="s">
        <v>7</v>
      </c>
      <c r="C87" s="14" t="s">
        <v>81</v>
      </c>
      <c r="D87" s="14" t="s">
        <v>83</v>
      </c>
      <c r="E87" s="14"/>
      <c r="F87" s="9">
        <f aca="true" t="shared" si="10" ref="F87:G89">F88</f>
        <v>2350000</v>
      </c>
      <c r="G87" s="29">
        <f t="shared" si="10"/>
        <v>364001.39</v>
      </c>
      <c r="H87" s="38">
        <f t="shared" si="9"/>
        <v>15.489420851063832</v>
      </c>
    </row>
    <row r="88" spans="1:8" ht="25.5" outlineLevel="5">
      <c r="A88" s="13" t="s">
        <v>84</v>
      </c>
      <c r="B88" s="14" t="s">
        <v>7</v>
      </c>
      <c r="C88" s="14" t="s">
        <v>81</v>
      </c>
      <c r="D88" s="14" t="s">
        <v>85</v>
      </c>
      <c r="E88" s="14"/>
      <c r="F88" s="9">
        <f t="shared" si="10"/>
        <v>2350000</v>
      </c>
      <c r="G88" s="29">
        <f t="shared" si="10"/>
        <v>364001.39</v>
      </c>
      <c r="H88" s="38">
        <f t="shared" si="9"/>
        <v>15.489420851063832</v>
      </c>
    </row>
    <row r="89" spans="1:8" ht="25.5" outlineLevel="6">
      <c r="A89" s="13" t="s">
        <v>28</v>
      </c>
      <c r="B89" s="14" t="s">
        <v>7</v>
      </c>
      <c r="C89" s="14" t="s">
        <v>81</v>
      </c>
      <c r="D89" s="14" t="s">
        <v>85</v>
      </c>
      <c r="E89" s="14" t="s">
        <v>29</v>
      </c>
      <c r="F89" s="9">
        <f t="shared" si="10"/>
        <v>2350000</v>
      </c>
      <c r="G89" s="29">
        <f t="shared" si="10"/>
        <v>364001.39</v>
      </c>
      <c r="H89" s="38">
        <f t="shared" si="9"/>
        <v>15.489420851063832</v>
      </c>
    </row>
    <row r="90" spans="1:8" ht="25.5" outlineLevel="7">
      <c r="A90" s="13" t="s">
        <v>30</v>
      </c>
      <c r="B90" s="14" t="s">
        <v>7</v>
      </c>
      <c r="C90" s="14" t="s">
        <v>81</v>
      </c>
      <c r="D90" s="14" t="s">
        <v>85</v>
      </c>
      <c r="E90" s="14" t="s">
        <v>31</v>
      </c>
      <c r="F90" s="9">
        <v>2350000</v>
      </c>
      <c r="G90" s="29">
        <v>364001.39</v>
      </c>
      <c r="H90" s="38">
        <f t="shared" si="9"/>
        <v>15.489420851063832</v>
      </c>
    </row>
    <row r="91" spans="1:8" ht="38.25" outlineLevel="7">
      <c r="A91" s="13" t="s">
        <v>171</v>
      </c>
      <c r="B91" s="14" t="s">
        <v>7</v>
      </c>
      <c r="C91" s="14" t="s">
        <v>81</v>
      </c>
      <c r="D91" s="14" t="s">
        <v>86</v>
      </c>
      <c r="E91" s="14"/>
      <c r="F91" s="9">
        <f aca="true" t="shared" si="11" ref="F91:G93">F92</f>
        <v>200000</v>
      </c>
      <c r="G91" s="29">
        <f t="shared" si="11"/>
        <v>0</v>
      </c>
      <c r="H91" s="38">
        <f t="shared" si="9"/>
        <v>0</v>
      </c>
    </row>
    <row r="92" spans="1:8" ht="25.5" outlineLevel="1">
      <c r="A92" s="13" t="s">
        <v>87</v>
      </c>
      <c r="B92" s="14" t="s">
        <v>7</v>
      </c>
      <c r="C92" s="14" t="s">
        <v>81</v>
      </c>
      <c r="D92" s="14" t="s">
        <v>88</v>
      </c>
      <c r="E92" s="14"/>
      <c r="F92" s="9">
        <f t="shared" si="11"/>
        <v>200000</v>
      </c>
      <c r="G92" s="29">
        <f t="shared" si="11"/>
        <v>0</v>
      </c>
      <c r="H92" s="38">
        <f t="shared" si="9"/>
        <v>0</v>
      </c>
    </row>
    <row r="93" spans="1:8" ht="25.5" outlineLevel="2">
      <c r="A93" s="13" t="s">
        <v>28</v>
      </c>
      <c r="B93" s="14" t="s">
        <v>7</v>
      </c>
      <c r="C93" s="14" t="s">
        <v>81</v>
      </c>
      <c r="D93" s="14" t="s">
        <v>88</v>
      </c>
      <c r="E93" s="14" t="s">
        <v>29</v>
      </c>
      <c r="F93" s="9">
        <f t="shared" si="11"/>
        <v>200000</v>
      </c>
      <c r="G93" s="29">
        <f t="shared" si="11"/>
        <v>0</v>
      </c>
      <c r="H93" s="38">
        <f t="shared" si="9"/>
        <v>0</v>
      </c>
    </row>
    <row r="94" spans="1:8" ht="25.5" outlineLevel="3">
      <c r="A94" s="13" t="s">
        <v>30</v>
      </c>
      <c r="B94" s="14" t="s">
        <v>7</v>
      </c>
      <c r="C94" s="14" t="s">
        <v>81</v>
      </c>
      <c r="D94" s="14" t="s">
        <v>88</v>
      </c>
      <c r="E94" s="14" t="s">
        <v>31</v>
      </c>
      <c r="F94" s="9">
        <v>200000</v>
      </c>
      <c r="G94" s="29">
        <v>0</v>
      </c>
      <c r="H94" s="38">
        <f t="shared" si="9"/>
        <v>0</v>
      </c>
    </row>
    <row r="95" spans="1:8" ht="25.5" outlineLevel="3">
      <c r="A95" s="15" t="s">
        <v>198</v>
      </c>
      <c r="B95" s="16" t="s">
        <v>7</v>
      </c>
      <c r="C95" s="16" t="s">
        <v>81</v>
      </c>
      <c r="D95" s="16" t="s">
        <v>194</v>
      </c>
      <c r="E95" s="16"/>
      <c r="F95" s="17">
        <f>F96</f>
        <v>9478165.62</v>
      </c>
      <c r="G95" s="55">
        <f>G96</f>
        <v>0</v>
      </c>
      <c r="H95" s="56">
        <f t="shared" si="9"/>
        <v>0</v>
      </c>
    </row>
    <row r="96" spans="1:172" s="23" customFormat="1" ht="25.5" outlineLevel="3">
      <c r="A96" s="13" t="s">
        <v>28</v>
      </c>
      <c r="B96" s="14" t="s">
        <v>7</v>
      </c>
      <c r="C96" s="14" t="s">
        <v>81</v>
      </c>
      <c r="D96" s="14" t="s">
        <v>194</v>
      </c>
      <c r="E96" s="14" t="s">
        <v>29</v>
      </c>
      <c r="F96" s="9">
        <f>F97</f>
        <v>9478165.62</v>
      </c>
      <c r="G96" s="59">
        <f>G97</f>
        <v>0</v>
      </c>
      <c r="H96" s="58">
        <f t="shared" si="9"/>
        <v>0</v>
      </c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</row>
    <row r="97" spans="1:8" ht="25.5" outlineLevel="3">
      <c r="A97" s="13" t="s">
        <v>30</v>
      </c>
      <c r="B97" s="14" t="s">
        <v>7</v>
      </c>
      <c r="C97" s="14" t="s">
        <v>81</v>
      </c>
      <c r="D97" s="14" t="s">
        <v>194</v>
      </c>
      <c r="E97" s="14" t="s">
        <v>31</v>
      </c>
      <c r="F97" s="9">
        <v>9478165.62</v>
      </c>
      <c r="G97" s="29">
        <v>0</v>
      </c>
      <c r="H97" s="38">
        <f t="shared" si="9"/>
        <v>0</v>
      </c>
    </row>
    <row r="98" spans="1:8" ht="15" outlineLevel="5">
      <c r="A98" s="57" t="s">
        <v>89</v>
      </c>
      <c r="B98" s="41" t="s">
        <v>7</v>
      </c>
      <c r="C98" s="41" t="s">
        <v>90</v>
      </c>
      <c r="D98" s="41"/>
      <c r="E98" s="41"/>
      <c r="F98" s="42">
        <f>F99</f>
        <v>413434</v>
      </c>
      <c r="G98" s="43">
        <f>G99</f>
        <v>0</v>
      </c>
      <c r="H98" s="48">
        <f t="shared" si="9"/>
        <v>0</v>
      </c>
    </row>
    <row r="99" spans="1:8" ht="51" outlineLevel="6">
      <c r="A99" s="13" t="s">
        <v>197</v>
      </c>
      <c r="B99" s="14" t="s">
        <v>7</v>
      </c>
      <c r="C99" s="14" t="s">
        <v>90</v>
      </c>
      <c r="D99" s="14" t="s">
        <v>91</v>
      </c>
      <c r="E99" s="14"/>
      <c r="F99" s="9">
        <f>F100+F102+F104</f>
        <v>413434</v>
      </c>
      <c r="G99" s="29">
        <f>G100+G102+G104</f>
        <v>0</v>
      </c>
      <c r="H99" s="38">
        <f t="shared" si="9"/>
        <v>0</v>
      </c>
    </row>
    <row r="100" spans="1:8" ht="38.25" outlineLevel="6">
      <c r="A100" s="13" t="s">
        <v>168</v>
      </c>
      <c r="B100" s="14" t="s">
        <v>7</v>
      </c>
      <c r="C100" s="14" t="s">
        <v>90</v>
      </c>
      <c r="D100" s="14" t="s">
        <v>182</v>
      </c>
      <c r="E100" s="14"/>
      <c r="F100" s="9">
        <f>F101</f>
        <v>36267</v>
      </c>
      <c r="G100" s="29">
        <f>G101</f>
        <v>0</v>
      </c>
      <c r="H100" s="38">
        <f t="shared" si="9"/>
        <v>0</v>
      </c>
    </row>
    <row r="101" spans="1:8" ht="25.5" outlineLevel="6">
      <c r="A101" s="13" t="s">
        <v>159</v>
      </c>
      <c r="B101" s="14" t="s">
        <v>7</v>
      </c>
      <c r="C101" s="14" t="s">
        <v>90</v>
      </c>
      <c r="D101" s="14" t="s">
        <v>182</v>
      </c>
      <c r="E101" s="14" t="s">
        <v>31</v>
      </c>
      <c r="F101" s="9">
        <v>36267</v>
      </c>
      <c r="G101" s="29">
        <v>0</v>
      </c>
      <c r="H101" s="38">
        <f t="shared" si="9"/>
        <v>0</v>
      </c>
    </row>
    <row r="102" spans="1:8" ht="38.25" outlineLevel="6">
      <c r="A102" s="13" t="s">
        <v>186</v>
      </c>
      <c r="B102" s="14" t="s">
        <v>7</v>
      </c>
      <c r="C102" s="14" t="s">
        <v>90</v>
      </c>
      <c r="D102" s="14" t="s">
        <v>184</v>
      </c>
      <c r="E102" s="14"/>
      <c r="F102" s="9">
        <f>F103</f>
        <v>312500</v>
      </c>
      <c r="G102" s="29">
        <f>G103</f>
        <v>0</v>
      </c>
      <c r="H102" s="38">
        <f t="shared" si="9"/>
        <v>0</v>
      </c>
    </row>
    <row r="103" spans="1:8" ht="25.5" outlineLevel="6">
      <c r="A103" s="13" t="s">
        <v>159</v>
      </c>
      <c r="B103" s="14" t="s">
        <v>7</v>
      </c>
      <c r="C103" s="14" t="s">
        <v>90</v>
      </c>
      <c r="D103" s="14" t="s">
        <v>184</v>
      </c>
      <c r="E103" s="14" t="s">
        <v>31</v>
      </c>
      <c r="F103" s="9">
        <v>312500</v>
      </c>
      <c r="G103" s="29">
        <v>0</v>
      </c>
      <c r="H103" s="38">
        <f t="shared" si="9"/>
        <v>0</v>
      </c>
    </row>
    <row r="104" spans="1:8" ht="93.75" customHeight="1" outlineLevel="6">
      <c r="A104" s="13" t="s">
        <v>187</v>
      </c>
      <c r="B104" s="14" t="s">
        <v>7</v>
      </c>
      <c r="C104" s="14" t="s">
        <v>90</v>
      </c>
      <c r="D104" s="14" t="s">
        <v>185</v>
      </c>
      <c r="E104" s="14"/>
      <c r="F104" s="9">
        <f>F105</f>
        <v>64667</v>
      </c>
      <c r="G104" s="29">
        <f>G105</f>
        <v>0</v>
      </c>
      <c r="H104" s="38">
        <f t="shared" si="9"/>
        <v>0</v>
      </c>
    </row>
    <row r="105" spans="1:8" ht="25.5" outlineLevel="6">
      <c r="A105" s="13" t="s">
        <v>159</v>
      </c>
      <c r="B105" s="14" t="s">
        <v>7</v>
      </c>
      <c r="C105" s="14" t="s">
        <v>90</v>
      </c>
      <c r="D105" s="14" t="s">
        <v>185</v>
      </c>
      <c r="E105" s="14" t="s">
        <v>31</v>
      </c>
      <c r="F105" s="9">
        <v>64667</v>
      </c>
      <c r="G105" s="29">
        <v>0</v>
      </c>
      <c r="H105" s="38">
        <f t="shared" si="9"/>
        <v>0</v>
      </c>
    </row>
    <row r="106" spans="1:8" ht="15" outlineLevel="7">
      <c r="A106" s="44" t="s">
        <v>92</v>
      </c>
      <c r="B106" s="45" t="s">
        <v>7</v>
      </c>
      <c r="C106" s="45" t="s">
        <v>93</v>
      </c>
      <c r="D106" s="45"/>
      <c r="E106" s="45"/>
      <c r="F106" s="46">
        <f>F107+F113+F119</f>
        <v>21929906.38</v>
      </c>
      <c r="G106" s="47">
        <f>G107+G113+G119</f>
        <v>1819781.87</v>
      </c>
      <c r="H106" s="48">
        <f t="shared" si="9"/>
        <v>8.298174367308905</v>
      </c>
    </row>
    <row r="107" spans="1:8" ht="15" outlineLevel="7">
      <c r="A107" s="7" t="s">
        <v>94</v>
      </c>
      <c r="B107" s="6" t="s">
        <v>7</v>
      </c>
      <c r="C107" s="6" t="s">
        <v>95</v>
      </c>
      <c r="D107" s="6"/>
      <c r="E107" s="6"/>
      <c r="F107" s="9">
        <f aca="true" t="shared" si="12" ref="F107:G111">F108</f>
        <v>1467332.75</v>
      </c>
      <c r="G107" s="29">
        <f t="shared" si="12"/>
        <v>553368.92</v>
      </c>
      <c r="H107" s="38">
        <f t="shared" si="9"/>
        <v>37.71257201204022</v>
      </c>
    </row>
    <row r="108" spans="1:8" ht="38.25" outlineLevel="2">
      <c r="A108" s="7" t="s">
        <v>163</v>
      </c>
      <c r="B108" s="6" t="s">
        <v>7</v>
      </c>
      <c r="C108" s="6" t="s">
        <v>95</v>
      </c>
      <c r="D108" s="6" t="s">
        <v>96</v>
      </c>
      <c r="E108" s="6"/>
      <c r="F108" s="9">
        <f t="shared" si="12"/>
        <v>1467332.75</v>
      </c>
      <c r="G108" s="29">
        <f t="shared" si="12"/>
        <v>553368.92</v>
      </c>
      <c r="H108" s="38">
        <f t="shared" si="9"/>
        <v>37.71257201204022</v>
      </c>
    </row>
    <row r="109" spans="1:8" ht="25.5" outlineLevel="3">
      <c r="A109" s="7" t="s">
        <v>97</v>
      </c>
      <c r="B109" s="6" t="s">
        <v>7</v>
      </c>
      <c r="C109" s="6" t="s">
        <v>95</v>
      </c>
      <c r="D109" s="6" t="s">
        <v>98</v>
      </c>
      <c r="E109" s="6"/>
      <c r="F109" s="9">
        <f t="shared" si="12"/>
        <v>1467332.75</v>
      </c>
      <c r="G109" s="29">
        <f t="shared" si="12"/>
        <v>553368.92</v>
      </c>
      <c r="H109" s="38">
        <f t="shared" si="9"/>
        <v>37.71257201204022</v>
      </c>
    </row>
    <row r="110" spans="1:8" ht="25.5" outlineLevel="5">
      <c r="A110" s="7" t="s">
        <v>99</v>
      </c>
      <c r="B110" s="6" t="s">
        <v>7</v>
      </c>
      <c r="C110" s="6" t="s">
        <v>95</v>
      </c>
      <c r="D110" s="6" t="s">
        <v>100</v>
      </c>
      <c r="E110" s="6"/>
      <c r="F110" s="9">
        <f t="shared" si="12"/>
        <v>1467332.75</v>
      </c>
      <c r="G110" s="29">
        <f t="shared" si="12"/>
        <v>553368.92</v>
      </c>
      <c r="H110" s="38">
        <f t="shared" si="9"/>
        <v>37.71257201204022</v>
      </c>
    </row>
    <row r="111" spans="1:8" ht="25.5" outlineLevel="6">
      <c r="A111" s="7" t="s">
        <v>28</v>
      </c>
      <c r="B111" s="6" t="s">
        <v>7</v>
      </c>
      <c r="C111" s="6" t="s">
        <v>95</v>
      </c>
      <c r="D111" s="6" t="s">
        <v>100</v>
      </c>
      <c r="E111" s="6" t="s">
        <v>29</v>
      </c>
      <c r="F111" s="9">
        <f t="shared" si="12"/>
        <v>1467332.75</v>
      </c>
      <c r="G111" s="29">
        <f t="shared" si="12"/>
        <v>553368.92</v>
      </c>
      <c r="H111" s="38">
        <f t="shared" si="9"/>
        <v>37.71257201204022</v>
      </c>
    </row>
    <row r="112" spans="1:8" ht="25.5" outlineLevel="7">
      <c r="A112" s="7" t="s">
        <v>30</v>
      </c>
      <c r="B112" s="6" t="s">
        <v>7</v>
      </c>
      <c r="C112" s="6" t="s">
        <v>95</v>
      </c>
      <c r="D112" s="6" t="s">
        <v>100</v>
      </c>
      <c r="E112" s="6" t="s">
        <v>31</v>
      </c>
      <c r="F112" s="9">
        <v>1467332.75</v>
      </c>
      <c r="G112" s="29">
        <v>553368.92</v>
      </c>
      <c r="H112" s="38">
        <f t="shared" si="9"/>
        <v>37.71257201204022</v>
      </c>
    </row>
    <row r="113" spans="1:8" ht="15" outlineLevel="7">
      <c r="A113" s="7" t="s">
        <v>101</v>
      </c>
      <c r="B113" s="6" t="s">
        <v>7</v>
      </c>
      <c r="C113" s="6" t="s">
        <v>102</v>
      </c>
      <c r="D113" s="6"/>
      <c r="E113" s="6"/>
      <c r="F113" s="9">
        <f aca="true" t="shared" si="13" ref="F113:G117">F114</f>
        <v>658712.8</v>
      </c>
      <c r="G113" s="29">
        <f t="shared" si="13"/>
        <v>178812.85</v>
      </c>
      <c r="H113" s="38">
        <f t="shared" si="9"/>
        <v>27.145798593863667</v>
      </c>
    </row>
    <row r="114" spans="1:8" ht="38.25" outlineLevel="1">
      <c r="A114" s="7" t="s">
        <v>163</v>
      </c>
      <c r="B114" s="6" t="s">
        <v>7</v>
      </c>
      <c r="C114" s="6" t="s">
        <v>102</v>
      </c>
      <c r="D114" s="6" t="s">
        <v>96</v>
      </c>
      <c r="E114" s="6"/>
      <c r="F114" s="9">
        <f t="shared" si="13"/>
        <v>658712.8</v>
      </c>
      <c r="G114" s="29">
        <f t="shared" si="13"/>
        <v>178812.85</v>
      </c>
      <c r="H114" s="38">
        <f t="shared" si="9"/>
        <v>27.145798593863667</v>
      </c>
    </row>
    <row r="115" spans="1:8" ht="25.5" outlineLevel="2">
      <c r="A115" s="7" t="s">
        <v>103</v>
      </c>
      <c r="B115" s="6" t="s">
        <v>7</v>
      </c>
      <c r="C115" s="6" t="s">
        <v>102</v>
      </c>
      <c r="D115" s="6" t="s">
        <v>104</v>
      </c>
      <c r="E115" s="6"/>
      <c r="F115" s="9">
        <f t="shared" si="13"/>
        <v>658712.8</v>
      </c>
      <c r="G115" s="29">
        <f t="shared" si="13"/>
        <v>178812.85</v>
      </c>
      <c r="H115" s="38">
        <f t="shared" si="9"/>
        <v>27.145798593863667</v>
      </c>
    </row>
    <row r="116" spans="1:8" ht="25.5" outlineLevel="3">
      <c r="A116" s="7" t="s">
        <v>105</v>
      </c>
      <c r="B116" s="6" t="s">
        <v>7</v>
      </c>
      <c r="C116" s="6" t="s">
        <v>102</v>
      </c>
      <c r="D116" s="6" t="s">
        <v>106</v>
      </c>
      <c r="E116" s="6"/>
      <c r="F116" s="9">
        <f t="shared" si="13"/>
        <v>658712.8</v>
      </c>
      <c r="G116" s="29">
        <f t="shared" si="13"/>
        <v>178812.85</v>
      </c>
      <c r="H116" s="38">
        <f t="shared" si="9"/>
        <v>27.145798593863667</v>
      </c>
    </row>
    <row r="117" spans="1:8" ht="25.5" outlineLevel="5">
      <c r="A117" s="7" t="s">
        <v>28</v>
      </c>
      <c r="B117" s="6" t="s">
        <v>7</v>
      </c>
      <c r="C117" s="6" t="s">
        <v>102</v>
      </c>
      <c r="D117" s="6" t="s">
        <v>106</v>
      </c>
      <c r="E117" s="6" t="s">
        <v>29</v>
      </c>
      <c r="F117" s="9">
        <f t="shared" si="13"/>
        <v>658712.8</v>
      </c>
      <c r="G117" s="29">
        <f t="shared" si="13"/>
        <v>178812.85</v>
      </c>
      <c r="H117" s="38">
        <f t="shared" si="9"/>
        <v>27.145798593863667</v>
      </c>
    </row>
    <row r="118" spans="1:8" ht="25.5" outlineLevel="6">
      <c r="A118" s="7" t="s">
        <v>30</v>
      </c>
      <c r="B118" s="6" t="s">
        <v>7</v>
      </c>
      <c r="C118" s="6" t="s">
        <v>102</v>
      </c>
      <c r="D118" s="6" t="s">
        <v>106</v>
      </c>
      <c r="E118" s="6" t="s">
        <v>31</v>
      </c>
      <c r="F118" s="9">
        <v>658712.8</v>
      </c>
      <c r="G118" s="29">
        <v>178812.85</v>
      </c>
      <c r="H118" s="38">
        <f t="shared" si="9"/>
        <v>27.145798593863667</v>
      </c>
    </row>
    <row r="119" spans="1:8" ht="15" outlineLevel="6">
      <c r="A119" s="7" t="s">
        <v>107</v>
      </c>
      <c r="B119" s="6" t="s">
        <v>7</v>
      </c>
      <c r="C119" s="6" t="s">
        <v>108</v>
      </c>
      <c r="D119" s="6"/>
      <c r="E119" s="6"/>
      <c r="F119" s="9">
        <f>F120+F140</f>
        <v>19803860.83</v>
      </c>
      <c r="G119" s="29">
        <f>G120+G140</f>
        <v>1087600.1</v>
      </c>
      <c r="H119" s="38">
        <f t="shared" si="9"/>
        <v>5.491858932640258</v>
      </c>
    </row>
    <row r="120" spans="1:8" ht="38.25" outlineLevel="7">
      <c r="A120" s="7" t="s">
        <v>166</v>
      </c>
      <c r="B120" s="6" t="s">
        <v>7</v>
      </c>
      <c r="C120" s="6" t="s">
        <v>108</v>
      </c>
      <c r="D120" s="6" t="s">
        <v>109</v>
      </c>
      <c r="E120" s="6"/>
      <c r="F120" s="9">
        <f>F121+F125+F129+F133+F137</f>
        <v>14143301.11</v>
      </c>
      <c r="G120" s="29">
        <f>G121+G125+G129+G133+G137</f>
        <v>1087600.1</v>
      </c>
      <c r="H120" s="38">
        <f t="shared" si="9"/>
        <v>7.689860320028215</v>
      </c>
    </row>
    <row r="121" spans="1:8" ht="25.5" outlineLevel="7">
      <c r="A121" s="7" t="s">
        <v>110</v>
      </c>
      <c r="B121" s="6" t="s">
        <v>7</v>
      </c>
      <c r="C121" s="6" t="s">
        <v>108</v>
      </c>
      <c r="D121" s="6" t="s">
        <v>111</v>
      </c>
      <c r="E121" s="6"/>
      <c r="F121" s="9">
        <f aca="true" t="shared" si="14" ref="F121:G123">F122</f>
        <v>3674000</v>
      </c>
      <c r="G121" s="29">
        <f t="shared" si="14"/>
        <v>1087600.1</v>
      </c>
      <c r="H121" s="38">
        <f t="shared" si="9"/>
        <v>29.60261567773544</v>
      </c>
    </row>
    <row r="122" spans="1:8" ht="25.5" outlineLevel="3">
      <c r="A122" s="7" t="s">
        <v>112</v>
      </c>
      <c r="B122" s="6" t="s">
        <v>7</v>
      </c>
      <c r="C122" s="6" t="s">
        <v>108</v>
      </c>
      <c r="D122" s="6" t="s">
        <v>113</v>
      </c>
      <c r="E122" s="6"/>
      <c r="F122" s="9">
        <f t="shared" si="14"/>
        <v>3674000</v>
      </c>
      <c r="G122" s="29">
        <f t="shared" si="14"/>
        <v>1087600.1</v>
      </c>
      <c r="H122" s="38">
        <f t="shared" si="9"/>
        <v>29.60261567773544</v>
      </c>
    </row>
    <row r="123" spans="1:8" ht="25.5" outlineLevel="5">
      <c r="A123" s="7" t="s">
        <v>28</v>
      </c>
      <c r="B123" s="6" t="s">
        <v>7</v>
      </c>
      <c r="C123" s="6" t="s">
        <v>108</v>
      </c>
      <c r="D123" s="6" t="s">
        <v>113</v>
      </c>
      <c r="E123" s="6" t="s">
        <v>29</v>
      </c>
      <c r="F123" s="9">
        <f t="shared" si="14"/>
        <v>3674000</v>
      </c>
      <c r="G123" s="29">
        <f t="shared" si="14"/>
        <v>1087600.1</v>
      </c>
      <c r="H123" s="38">
        <f t="shared" si="9"/>
        <v>29.60261567773544</v>
      </c>
    </row>
    <row r="124" spans="1:8" ht="25.5" outlineLevel="6">
      <c r="A124" s="7" t="s">
        <v>30</v>
      </c>
      <c r="B124" s="6" t="s">
        <v>7</v>
      </c>
      <c r="C124" s="6" t="s">
        <v>108</v>
      </c>
      <c r="D124" s="6" t="s">
        <v>113</v>
      </c>
      <c r="E124" s="6" t="s">
        <v>31</v>
      </c>
      <c r="F124" s="9">
        <v>3674000</v>
      </c>
      <c r="G124" s="29">
        <v>1087600.1</v>
      </c>
      <c r="H124" s="38">
        <f t="shared" si="9"/>
        <v>29.60261567773544</v>
      </c>
    </row>
    <row r="125" spans="1:8" ht="25.5" outlineLevel="7">
      <c r="A125" s="7" t="s">
        <v>114</v>
      </c>
      <c r="B125" s="6" t="s">
        <v>7</v>
      </c>
      <c r="C125" s="6" t="s">
        <v>108</v>
      </c>
      <c r="D125" s="6" t="s">
        <v>115</v>
      </c>
      <c r="E125" s="6"/>
      <c r="F125" s="9">
        <f aca="true" t="shared" si="15" ref="F125:G127">F126</f>
        <v>100000</v>
      </c>
      <c r="G125" s="29">
        <f t="shared" si="15"/>
        <v>0</v>
      </c>
      <c r="H125" s="38">
        <f t="shared" si="9"/>
        <v>0</v>
      </c>
    </row>
    <row r="126" spans="1:8" ht="25.5" outlineLevel="7">
      <c r="A126" s="7" t="s">
        <v>116</v>
      </c>
      <c r="B126" s="6" t="s">
        <v>7</v>
      </c>
      <c r="C126" s="6" t="s">
        <v>108</v>
      </c>
      <c r="D126" s="6" t="s">
        <v>117</v>
      </c>
      <c r="E126" s="6"/>
      <c r="F126" s="9">
        <f t="shared" si="15"/>
        <v>100000</v>
      </c>
      <c r="G126" s="29">
        <f t="shared" si="15"/>
        <v>0</v>
      </c>
      <c r="H126" s="38">
        <f t="shared" si="9"/>
        <v>0</v>
      </c>
    </row>
    <row r="127" spans="1:8" ht="25.5" outlineLevel="2">
      <c r="A127" s="7" t="s">
        <v>28</v>
      </c>
      <c r="B127" s="6" t="s">
        <v>7</v>
      </c>
      <c r="C127" s="6" t="s">
        <v>108</v>
      </c>
      <c r="D127" s="6" t="s">
        <v>117</v>
      </c>
      <c r="E127" s="6" t="s">
        <v>29</v>
      </c>
      <c r="F127" s="9">
        <f t="shared" si="15"/>
        <v>100000</v>
      </c>
      <c r="G127" s="29">
        <f t="shared" si="15"/>
        <v>0</v>
      </c>
      <c r="H127" s="38">
        <f t="shared" si="9"/>
        <v>0</v>
      </c>
    </row>
    <row r="128" spans="1:8" ht="25.5" outlineLevel="3">
      <c r="A128" s="7" t="s">
        <v>30</v>
      </c>
      <c r="B128" s="6" t="s">
        <v>7</v>
      </c>
      <c r="C128" s="6" t="s">
        <v>108</v>
      </c>
      <c r="D128" s="6" t="s">
        <v>117</v>
      </c>
      <c r="E128" s="6" t="s">
        <v>31</v>
      </c>
      <c r="F128" s="9">
        <v>100000</v>
      </c>
      <c r="G128" s="29">
        <v>0</v>
      </c>
      <c r="H128" s="38">
        <f t="shared" si="9"/>
        <v>0</v>
      </c>
    </row>
    <row r="129" spans="1:8" ht="25.5" outlineLevel="5">
      <c r="A129" s="7" t="s">
        <v>118</v>
      </c>
      <c r="B129" s="6" t="s">
        <v>7</v>
      </c>
      <c r="C129" s="6" t="s">
        <v>108</v>
      </c>
      <c r="D129" s="6" t="s">
        <v>119</v>
      </c>
      <c r="E129" s="6"/>
      <c r="F129" s="9">
        <f aca="true" t="shared" si="16" ref="F129:G131">F130</f>
        <v>1605730</v>
      </c>
      <c r="G129" s="29">
        <f t="shared" si="16"/>
        <v>0</v>
      </c>
      <c r="H129" s="38">
        <f t="shared" si="9"/>
        <v>0</v>
      </c>
    </row>
    <row r="130" spans="1:8" ht="25.5" outlineLevel="6">
      <c r="A130" s="7" t="s">
        <v>120</v>
      </c>
      <c r="B130" s="6" t="s">
        <v>7</v>
      </c>
      <c r="C130" s="6" t="s">
        <v>108</v>
      </c>
      <c r="D130" s="6" t="s">
        <v>121</v>
      </c>
      <c r="E130" s="6"/>
      <c r="F130" s="9">
        <f t="shared" si="16"/>
        <v>1605730</v>
      </c>
      <c r="G130" s="29">
        <f t="shared" si="16"/>
        <v>0</v>
      </c>
      <c r="H130" s="38">
        <f t="shared" si="9"/>
        <v>0</v>
      </c>
    </row>
    <row r="131" spans="1:8" ht="25.5" outlineLevel="7">
      <c r="A131" s="7" t="s">
        <v>28</v>
      </c>
      <c r="B131" s="6" t="s">
        <v>7</v>
      </c>
      <c r="C131" s="6" t="s">
        <v>108</v>
      </c>
      <c r="D131" s="6" t="s">
        <v>121</v>
      </c>
      <c r="E131" s="6" t="s">
        <v>29</v>
      </c>
      <c r="F131" s="9">
        <f t="shared" si="16"/>
        <v>1605730</v>
      </c>
      <c r="G131" s="29">
        <f t="shared" si="16"/>
        <v>0</v>
      </c>
      <c r="H131" s="38">
        <f t="shared" si="9"/>
        <v>0</v>
      </c>
    </row>
    <row r="132" spans="1:8" ht="25.5" outlineLevel="7">
      <c r="A132" s="7" t="s">
        <v>30</v>
      </c>
      <c r="B132" s="6" t="s">
        <v>7</v>
      </c>
      <c r="C132" s="6" t="s">
        <v>108</v>
      </c>
      <c r="D132" s="6" t="s">
        <v>121</v>
      </c>
      <c r="E132" s="6" t="s">
        <v>31</v>
      </c>
      <c r="F132" s="9">
        <v>1605730</v>
      </c>
      <c r="G132" s="29">
        <v>0</v>
      </c>
      <c r="H132" s="38">
        <f t="shared" si="9"/>
        <v>0</v>
      </c>
    </row>
    <row r="133" spans="1:8" ht="38.25" outlineLevel="5">
      <c r="A133" s="13" t="s">
        <v>122</v>
      </c>
      <c r="B133" s="14" t="s">
        <v>7</v>
      </c>
      <c r="C133" s="14" t="s">
        <v>108</v>
      </c>
      <c r="D133" s="14" t="s">
        <v>123</v>
      </c>
      <c r="E133" s="14"/>
      <c r="F133" s="9">
        <f aca="true" t="shared" si="17" ref="F133:G135">F134</f>
        <v>8623571.11</v>
      </c>
      <c r="G133" s="29">
        <f t="shared" si="17"/>
        <v>0</v>
      </c>
      <c r="H133" s="38">
        <f t="shared" si="9"/>
        <v>0</v>
      </c>
    </row>
    <row r="134" spans="1:8" ht="15" outlineLevel="6">
      <c r="A134" s="13" t="s">
        <v>170</v>
      </c>
      <c r="B134" s="14" t="s">
        <v>7</v>
      </c>
      <c r="C134" s="14" t="s">
        <v>108</v>
      </c>
      <c r="D134" s="14" t="s">
        <v>124</v>
      </c>
      <c r="E134" s="14"/>
      <c r="F134" s="9">
        <f t="shared" si="17"/>
        <v>8623571.11</v>
      </c>
      <c r="G134" s="29">
        <f t="shared" si="17"/>
        <v>0</v>
      </c>
      <c r="H134" s="38">
        <f t="shared" si="9"/>
        <v>0</v>
      </c>
    </row>
    <row r="135" spans="1:8" ht="25.5" outlineLevel="7">
      <c r="A135" s="13" t="s">
        <v>28</v>
      </c>
      <c r="B135" s="14" t="s">
        <v>7</v>
      </c>
      <c r="C135" s="14" t="s">
        <v>108</v>
      </c>
      <c r="D135" s="14" t="s">
        <v>124</v>
      </c>
      <c r="E135" s="14" t="s">
        <v>29</v>
      </c>
      <c r="F135" s="9">
        <f t="shared" si="17"/>
        <v>8623571.11</v>
      </c>
      <c r="G135" s="29">
        <f t="shared" si="17"/>
        <v>0</v>
      </c>
      <c r="H135" s="38">
        <f t="shared" si="9"/>
        <v>0</v>
      </c>
    </row>
    <row r="136" spans="1:9" ht="25.5" outlineLevel="7">
      <c r="A136" s="13" t="s">
        <v>30</v>
      </c>
      <c r="B136" s="14" t="s">
        <v>7</v>
      </c>
      <c r="C136" s="14" t="s">
        <v>108</v>
      </c>
      <c r="D136" s="14" t="s">
        <v>124</v>
      </c>
      <c r="E136" s="14" t="s">
        <v>31</v>
      </c>
      <c r="F136" s="9">
        <v>8623571.11</v>
      </c>
      <c r="G136" s="29">
        <v>0</v>
      </c>
      <c r="H136" s="38">
        <f t="shared" si="9"/>
        <v>0</v>
      </c>
      <c r="I136" s="22"/>
    </row>
    <row r="137" spans="1:9" ht="38.25" outlineLevel="7">
      <c r="A137" s="13" t="s">
        <v>225</v>
      </c>
      <c r="B137" s="14" t="s">
        <v>7</v>
      </c>
      <c r="C137" s="14" t="s">
        <v>108</v>
      </c>
      <c r="D137" s="14" t="s">
        <v>227</v>
      </c>
      <c r="E137" s="14"/>
      <c r="F137" s="9">
        <f>F138</f>
        <v>140000</v>
      </c>
      <c r="G137" s="29">
        <f>G138</f>
        <v>0</v>
      </c>
      <c r="H137" s="38">
        <f t="shared" si="9"/>
        <v>0</v>
      </c>
      <c r="I137" s="22"/>
    </row>
    <row r="138" spans="1:9" ht="54" customHeight="1" outlineLevel="7">
      <c r="A138" s="13" t="s">
        <v>224</v>
      </c>
      <c r="B138" s="14" t="s">
        <v>7</v>
      </c>
      <c r="C138" s="14" t="s">
        <v>108</v>
      </c>
      <c r="D138" s="14" t="s">
        <v>226</v>
      </c>
      <c r="E138" s="14" t="s">
        <v>152</v>
      </c>
      <c r="F138" s="9">
        <f>F139</f>
        <v>140000</v>
      </c>
      <c r="G138" s="29">
        <f>G139</f>
        <v>0</v>
      </c>
      <c r="H138" s="38">
        <f t="shared" si="9"/>
        <v>0</v>
      </c>
      <c r="I138" s="22"/>
    </row>
    <row r="139" spans="1:9" ht="25.5" outlineLevel="7">
      <c r="A139" s="13" t="s">
        <v>223</v>
      </c>
      <c r="B139" s="14" t="s">
        <v>7</v>
      </c>
      <c r="C139" s="14" t="s">
        <v>108</v>
      </c>
      <c r="D139" s="14" t="s">
        <v>226</v>
      </c>
      <c r="E139" s="14" t="s">
        <v>154</v>
      </c>
      <c r="F139" s="9">
        <v>140000</v>
      </c>
      <c r="G139" s="29">
        <v>0</v>
      </c>
      <c r="H139" s="38">
        <f t="shared" si="9"/>
        <v>0</v>
      </c>
      <c r="I139" s="22"/>
    </row>
    <row r="140" spans="1:8" ht="38.25" outlineLevel="5">
      <c r="A140" s="15" t="s">
        <v>164</v>
      </c>
      <c r="B140" s="16" t="s">
        <v>7</v>
      </c>
      <c r="C140" s="16" t="s">
        <v>108</v>
      </c>
      <c r="D140" s="16" t="s">
        <v>125</v>
      </c>
      <c r="E140" s="16"/>
      <c r="F140" s="17">
        <f>F141</f>
        <v>5660559.72</v>
      </c>
      <c r="G140" s="55">
        <f>G141</f>
        <v>0</v>
      </c>
      <c r="H140" s="56">
        <f t="shared" si="9"/>
        <v>0</v>
      </c>
    </row>
    <row r="141" spans="1:8" ht="15" outlineLevel="5">
      <c r="A141" s="13" t="s">
        <v>190</v>
      </c>
      <c r="B141" s="14" t="s">
        <v>7</v>
      </c>
      <c r="C141" s="14" t="s">
        <v>108</v>
      </c>
      <c r="D141" s="14" t="s">
        <v>173</v>
      </c>
      <c r="E141" s="14"/>
      <c r="F141" s="9">
        <f>F142+F145</f>
        <v>5660559.72</v>
      </c>
      <c r="G141" s="29">
        <f>G142</f>
        <v>0</v>
      </c>
      <c r="H141" s="38">
        <f t="shared" si="9"/>
        <v>0</v>
      </c>
    </row>
    <row r="142" spans="1:8" ht="15" outlineLevel="5">
      <c r="A142" s="13" t="s">
        <v>189</v>
      </c>
      <c r="B142" s="14" t="s">
        <v>7</v>
      </c>
      <c r="C142" s="14" t="s">
        <v>108</v>
      </c>
      <c r="D142" s="14" t="s">
        <v>191</v>
      </c>
      <c r="E142" s="14"/>
      <c r="F142" s="9">
        <f>F143</f>
        <v>5660559.72</v>
      </c>
      <c r="G142" s="29">
        <f>G143</f>
        <v>0</v>
      </c>
      <c r="H142" s="38">
        <f t="shared" si="9"/>
        <v>0</v>
      </c>
    </row>
    <row r="143" spans="1:8" ht="25.5" outlineLevel="5">
      <c r="A143" s="13" t="s">
        <v>28</v>
      </c>
      <c r="B143" s="14" t="s">
        <v>7</v>
      </c>
      <c r="C143" s="14" t="s">
        <v>108</v>
      </c>
      <c r="D143" s="14" t="s">
        <v>191</v>
      </c>
      <c r="E143" s="14" t="s">
        <v>29</v>
      </c>
      <c r="F143" s="9">
        <f>F144</f>
        <v>5660559.72</v>
      </c>
      <c r="G143" s="29">
        <f>G144</f>
        <v>0</v>
      </c>
      <c r="H143" s="38">
        <f t="shared" si="9"/>
        <v>0</v>
      </c>
    </row>
    <row r="144" spans="1:8" ht="29.25" customHeight="1" outlineLevel="6">
      <c r="A144" s="13" t="s">
        <v>30</v>
      </c>
      <c r="B144" s="14" t="s">
        <v>7</v>
      </c>
      <c r="C144" s="14" t="s">
        <v>108</v>
      </c>
      <c r="D144" s="14" t="s">
        <v>191</v>
      </c>
      <c r="E144" s="14" t="s">
        <v>31</v>
      </c>
      <c r="F144" s="9">
        <v>5660559.72</v>
      </c>
      <c r="G144" s="29">
        <v>0</v>
      </c>
      <c r="H144" s="38">
        <f t="shared" si="9"/>
        <v>0</v>
      </c>
    </row>
    <row r="145" spans="1:8" ht="0.75" customHeight="1" hidden="1" outlineLevel="7">
      <c r="A145" s="13" t="s">
        <v>188</v>
      </c>
      <c r="B145" s="14" t="s">
        <v>7</v>
      </c>
      <c r="C145" s="14" t="s">
        <v>108</v>
      </c>
      <c r="D145" s="14" t="s">
        <v>172</v>
      </c>
      <c r="E145" s="14"/>
      <c r="F145" s="9">
        <f>F146</f>
        <v>0</v>
      </c>
      <c r="G145" s="29"/>
      <c r="H145" s="38" t="e">
        <f t="shared" si="9"/>
        <v>#DIV/0!</v>
      </c>
    </row>
    <row r="146" spans="1:8" ht="25.5" hidden="1" outlineLevel="7">
      <c r="A146" s="13" t="s">
        <v>28</v>
      </c>
      <c r="B146" s="14" t="s">
        <v>7</v>
      </c>
      <c r="C146" s="14" t="s">
        <v>108</v>
      </c>
      <c r="D146" s="14" t="s">
        <v>172</v>
      </c>
      <c r="E146" s="14" t="s">
        <v>29</v>
      </c>
      <c r="F146" s="9">
        <f>F147</f>
        <v>0</v>
      </c>
      <c r="G146" s="29"/>
      <c r="H146" s="38" t="e">
        <f t="shared" si="9"/>
        <v>#DIV/0!</v>
      </c>
    </row>
    <row r="147" spans="1:8" ht="25.5" hidden="1" outlineLevel="5">
      <c r="A147" s="13" t="s">
        <v>30</v>
      </c>
      <c r="B147" s="14" t="s">
        <v>7</v>
      </c>
      <c r="C147" s="14" t="s">
        <v>108</v>
      </c>
      <c r="D147" s="14" t="s">
        <v>172</v>
      </c>
      <c r="E147" s="14" t="s">
        <v>31</v>
      </c>
      <c r="F147" s="9">
        <v>0</v>
      </c>
      <c r="G147" s="29"/>
      <c r="H147" s="38" t="e">
        <f t="shared" si="9"/>
        <v>#DIV/0!</v>
      </c>
    </row>
    <row r="148" spans="1:8" ht="15" outlineLevel="6">
      <c r="A148" s="44" t="s">
        <v>126</v>
      </c>
      <c r="B148" s="45" t="s">
        <v>7</v>
      </c>
      <c r="C148" s="45" t="s">
        <v>127</v>
      </c>
      <c r="D148" s="45"/>
      <c r="E148" s="45"/>
      <c r="F148" s="46">
        <f>F149</f>
        <v>10589107.49</v>
      </c>
      <c r="G148" s="47">
        <f>G149</f>
        <v>4943265.79</v>
      </c>
      <c r="H148" s="48">
        <f t="shared" si="9"/>
        <v>46.682553696506105</v>
      </c>
    </row>
    <row r="149" spans="1:8" ht="15" outlineLevel="7">
      <c r="A149" s="13" t="s">
        <v>128</v>
      </c>
      <c r="B149" s="14" t="s">
        <v>7</v>
      </c>
      <c r="C149" s="14" t="s">
        <v>129</v>
      </c>
      <c r="D149" s="14"/>
      <c r="E149" s="14"/>
      <c r="F149" s="9">
        <f>F150</f>
        <v>10589107.49</v>
      </c>
      <c r="G149" s="29">
        <f>G150</f>
        <v>4943265.79</v>
      </c>
      <c r="H149" s="38">
        <f aca="true" t="shared" si="18" ref="H149:H173">G149/F149*100</f>
        <v>46.682553696506105</v>
      </c>
    </row>
    <row r="150" spans="1:8" ht="25.5" outlineLevel="7">
      <c r="A150" s="13" t="s">
        <v>165</v>
      </c>
      <c r="B150" s="14" t="s">
        <v>7</v>
      </c>
      <c r="C150" s="14" t="s">
        <v>129</v>
      </c>
      <c r="D150" s="14" t="s">
        <v>130</v>
      </c>
      <c r="E150" s="14"/>
      <c r="F150" s="9">
        <f>F151+F155+F160</f>
        <v>10589107.49</v>
      </c>
      <c r="G150" s="29">
        <f>G151+G155+G160</f>
        <v>4943265.79</v>
      </c>
      <c r="H150" s="38">
        <f t="shared" si="18"/>
        <v>46.682553696506105</v>
      </c>
    </row>
    <row r="151" spans="1:8" ht="25.5" outlineLevel="3">
      <c r="A151" s="13" t="s">
        <v>131</v>
      </c>
      <c r="B151" s="14" t="s">
        <v>7</v>
      </c>
      <c r="C151" s="14" t="s">
        <v>129</v>
      </c>
      <c r="D151" s="14" t="s">
        <v>132</v>
      </c>
      <c r="E151" s="14"/>
      <c r="F151" s="9">
        <f aca="true" t="shared" si="19" ref="F151:G153">F152</f>
        <v>4084607.49</v>
      </c>
      <c r="G151" s="29">
        <f t="shared" si="19"/>
        <v>3625086.79</v>
      </c>
      <c r="H151" s="38">
        <f t="shared" si="18"/>
        <v>88.74994228637621</v>
      </c>
    </row>
    <row r="152" spans="1:8" ht="15" outlineLevel="5">
      <c r="A152" s="13" t="s">
        <v>133</v>
      </c>
      <c r="B152" s="14" t="s">
        <v>7</v>
      </c>
      <c r="C152" s="14" t="s">
        <v>129</v>
      </c>
      <c r="D152" s="14" t="s">
        <v>134</v>
      </c>
      <c r="E152" s="14"/>
      <c r="F152" s="9">
        <f t="shared" si="19"/>
        <v>4084607.49</v>
      </c>
      <c r="G152" s="29">
        <f t="shared" si="19"/>
        <v>3625086.79</v>
      </c>
      <c r="H152" s="38">
        <f t="shared" si="18"/>
        <v>88.74994228637621</v>
      </c>
    </row>
    <row r="153" spans="1:8" ht="25.5" outlineLevel="6">
      <c r="A153" s="13" t="s">
        <v>28</v>
      </c>
      <c r="B153" s="14" t="s">
        <v>7</v>
      </c>
      <c r="C153" s="14" t="s">
        <v>129</v>
      </c>
      <c r="D153" s="14" t="s">
        <v>134</v>
      </c>
      <c r="E153" s="14" t="s">
        <v>29</v>
      </c>
      <c r="F153" s="9">
        <f t="shared" si="19"/>
        <v>4084607.49</v>
      </c>
      <c r="G153" s="29">
        <f t="shared" si="19"/>
        <v>3625086.79</v>
      </c>
      <c r="H153" s="38">
        <f t="shared" si="18"/>
        <v>88.74994228637621</v>
      </c>
    </row>
    <row r="154" spans="1:8" ht="25.5" outlineLevel="7">
      <c r="A154" s="13" t="s">
        <v>30</v>
      </c>
      <c r="B154" s="14" t="s">
        <v>7</v>
      </c>
      <c r="C154" s="14" t="s">
        <v>129</v>
      </c>
      <c r="D154" s="14" t="s">
        <v>134</v>
      </c>
      <c r="E154" s="14" t="s">
        <v>31</v>
      </c>
      <c r="F154" s="9">
        <v>4084607.49</v>
      </c>
      <c r="G154" s="29">
        <v>3625086.79</v>
      </c>
      <c r="H154" s="38">
        <f t="shared" si="18"/>
        <v>88.74994228637621</v>
      </c>
    </row>
    <row r="155" spans="1:8" ht="25.5" outlineLevel="7">
      <c r="A155" s="13" t="s">
        <v>135</v>
      </c>
      <c r="B155" s="14" t="s">
        <v>7</v>
      </c>
      <c r="C155" s="14" t="s">
        <v>129</v>
      </c>
      <c r="D155" s="14" t="s">
        <v>136</v>
      </c>
      <c r="E155" s="14"/>
      <c r="F155" s="9">
        <f aca="true" t="shared" si="20" ref="F155:G158">F156</f>
        <v>4300000</v>
      </c>
      <c r="G155" s="29">
        <f t="shared" si="20"/>
        <v>825779</v>
      </c>
      <c r="H155" s="38">
        <f t="shared" si="18"/>
        <v>19.204162790697673</v>
      </c>
    </row>
    <row r="156" spans="1:8" ht="25.5" outlineLevel="7">
      <c r="A156" s="13" t="s">
        <v>137</v>
      </c>
      <c r="B156" s="14" t="s">
        <v>7</v>
      </c>
      <c r="C156" s="14" t="s">
        <v>129</v>
      </c>
      <c r="D156" s="14" t="s">
        <v>138</v>
      </c>
      <c r="E156" s="14"/>
      <c r="F156" s="9">
        <f t="shared" si="20"/>
        <v>4300000</v>
      </c>
      <c r="G156" s="29">
        <f t="shared" si="20"/>
        <v>825779</v>
      </c>
      <c r="H156" s="38">
        <f t="shared" si="18"/>
        <v>19.204162790697673</v>
      </c>
    </row>
    <row r="157" spans="1:8" ht="15" outlineLevel="7">
      <c r="A157" s="13" t="s">
        <v>139</v>
      </c>
      <c r="B157" s="14" t="s">
        <v>7</v>
      </c>
      <c r="C157" s="14" t="s">
        <v>129</v>
      </c>
      <c r="D157" s="14" t="s">
        <v>140</v>
      </c>
      <c r="E157" s="14"/>
      <c r="F157" s="9">
        <f t="shared" si="20"/>
        <v>4300000</v>
      </c>
      <c r="G157" s="29">
        <f t="shared" si="20"/>
        <v>825779</v>
      </c>
      <c r="H157" s="38">
        <f t="shared" si="18"/>
        <v>19.204162790697673</v>
      </c>
    </row>
    <row r="158" spans="1:8" ht="28.5" customHeight="1" outlineLevel="7">
      <c r="A158" s="13" t="s">
        <v>141</v>
      </c>
      <c r="B158" s="14" t="s">
        <v>7</v>
      </c>
      <c r="C158" s="14" t="s">
        <v>129</v>
      </c>
      <c r="D158" s="14" t="s">
        <v>140</v>
      </c>
      <c r="E158" s="14" t="s">
        <v>142</v>
      </c>
      <c r="F158" s="9">
        <f t="shared" si="20"/>
        <v>4300000</v>
      </c>
      <c r="G158" s="29">
        <f t="shared" si="20"/>
        <v>825779</v>
      </c>
      <c r="H158" s="38">
        <f t="shared" si="18"/>
        <v>19.204162790697673</v>
      </c>
    </row>
    <row r="159" spans="1:8" ht="15" outlineLevel="7">
      <c r="A159" s="13" t="s">
        <v>143</v>
      </c>
      <c r="B159" s="14" t="s">
        <v>7</v>
      </c>
      <c r="C159" s="14" t="s">
        <v>129</v>
      </c>
      <c r="D159" s="14" t="s">
        <v>140</v>
      </c>
      <c r="E159" s="14" t="s">
        <v>144</v>
      </c>
      <c r="F159" s="9">
        <v>4300000</v>
      </c>
      <c r="G159" s="29">
        <v>825779</v>
      </c>
      <c r="H159" s="38">
        <f t="shared" si="18"/>
        <v>19.204162790697673</v>
      </c>
    </row>
    <row r="160" spans="1:8" ht="25.5" outlineLevel="1">
      <c r="A160" s="13" t="s">
        <v>145</v>
      </c>
      <c r="B160" s="14" t="s">
        <v>7</v>
      </c>
      <c r="C160" s="14" t="s">
        <v>129</v>
      </c>
      <c r="D160" s="14" t="s">
        <v>146</v>
      </c>
      <c r="E160" s="14"/>
      <c r="F160" s="9">
        <f aca="true" t="shared" si="21" ref="F160:G163">F161</f>
        <v>2204500</v>
      </c>
      <c r="G160" s="29">
        <f t="shared" si="21"/>
        <v>492400</v>
      </c>
      <c r="H160" s="38">
        <f t="shared" si="18"/>
        <v>22.336130641868905</v>
      </c>
    </row>
    <row r="161" spans="1:8" ht="25.5" outlineLevel="2">
      <c r="A161" s="13" t="s">
        <v>147</v>
      </c>
      <c r="B161" s="14" t="s">
        <v>7</v>
      </c>
      <c r="C161" s="14" t="s">
        <v>129</v>
      </c>
      <c r="D161" s="14" t="s">
        <v>148</v>
      </c>
      <c r="E161" s="14"/>
      <c r="F161" s="9">
        <f t="shared" si="21"/>
        <v>2204500</v>
      </c>
      <c r="G161" s="29">
        <f t="shared" si="21"/>
        <v>492400</v>
      </c>
      <c r="H161" s="38">
        <f t="shared" si="18"/>
        <v>22.336130641868905</v>
      </c>
    </row>
    <row r="162" spans="1:8" ht="15" outlineLevel="3">
      <c r="A162" s="13" t="s">
        <v>149</v>
      </c>
      <c r="B162" s="14" t="s">
        <v>7</v>
      </c>
      <c r="C162" s="14" t="s">
        <v>129</v>
      </c>
      <c r="D162" s="14" t="s">
        <v>150</v>
      </c>
      <c r="E162" s="14"/>
      <c r="F162" s="9">
        <f t="shared" si="21"/>
        <v>2204500</v>
      </c>
      <c r="G162" s="29">
        <f t="shared" si="21"/>
        <v>492400</v>
      </c>
      <c r="H162" s="38">
        <f t="shared" si="18"/>
        <v>22.336130641868905</v>
      </c>
    </row>
    <row r="163" spans="1:8" ht="15" outlineLevel="5">
      <c r="A163" s="13" t="s">
        <v>151</v>
      </c>
      <c r="B163" s="14" t="s">
        <v>7</v>
      </c>
      <c r="C163" s="14" t="s">
        <v>129</v>
      </c>
      <c r="D163" s="14" t="s">
        <v>150</v>
      </c>
      <c r="E163" s="14" t="s">
        <v>152</v>
      </c>
      <c r="F163" s="9">
        <f t="shared" si="21"/>
        <v>2204500</v>
      </c>
      <c r="G163" s="29">
        <f t="shared" si="21"/>
        <v>492400</v>
      </c>
      <c r="H163" s="38">
        <f t="shared" si="18"/>
        <v>22.336130641868905</v>
      </c>
    </row>
    <row r="164" spans="1:8" ht="15" outlineLevel="6">
      <c r="A164" s="13" t="s">
        <v>153</v>
      </c>
      <c r="B164" s="14" t="s">
        <v>7</v>
      </c>
      <c r="C164" s="14" t="s">
        <v>129</v>
      </c>
      <c r="D164" s="14" t="s">
        <v>150</v>
      </c>
      <c r="E164" s="14" t="s">
        <v>154</v>
      </c>
      <c r="F164" s="9">
        <v>2204500</v>
      </c>
      <c r="G164" s="29">
        <v>492400</v>
      </c>
      <c r="H164" s="38">
        <f t="shared" si="18"/>
        <v>22.336130641868905</v>
      </c>
    </row>
    <row r="165" spans="1:8" ht="15" outlineLevel="4">
      <c r="A165" s="51" t="s">
        <v>199</v>
      </c>
      <c r="B165" s="52" t="s">
        <v>7</v>
      </c>
      <c r="C165" s="52" t="s">
        <v>200</v>
      </c>
      <c r="D165" s="52"/>
      <c r="E165" s="52"/>
      <c r="F165" s="53">
        <f aca="true" t="shared" si="22" ref="F165:F171">F166</f>
        <v>12300</v>
      </c>
      <c r="G165" s="47">
        <f aca="true" t="shared" si="23" ref="G165:G171">G166</f>
        <v>0</v>
      </c>
      <c r="H165" s="48">
        <f t="shared" si="18"/>
        <v>0</v>
      </c>
    </row>
    <row r="166" spans="1:8" ht="15" outlineLevel="4">
      <c r="A166" s="26" t="s">
        <v>201</v>
      </c>
      <c r="B166" s="27" t="s">
        <v>7</v>
      </c>
      <c r="C166" s="27" t="s">
        <v>202</v>
      </c>
      <c r="D166" s="27"/>
      <c r="E166" s="27"/>
      <c r="F166" s="28">
        <f t="shared" si="22"/>
        <v>12300</v>
      </c>
      <c r="G166" s="29">
        <f t="shared" si="23"/>
        <v>0</v>
      </c>
      <c r="H166" s="38">
        <f t="shared" si="18"/>
        <v>0</v>
      </c>
    </row>
    <row r="167" spans="1:8" ht="25.5" outlineLevel="4">
      <c r="A167" s="26" t="s">
        <v>203</v>
      </c>
      <c r="B167" s="27" t="s">
        <v>7</v>
      </c>
      <c r="C167" s="27" t="s">
        <v>202</v>
      </c>
      <c r="D167" s="27" t="s">
        <v>130</v>
      </c>
      <c r="E167" s="27"/>
      <c r="F167" s="28">
        <f t="shared" si="22"/>
        <v>12300</v>
      </c>
      <c r="G167" s="29">
        <f t="shared" si="23"/>
        <v>0</v>
      </c>
      <c r="H167" s="38">
        <f t="shared" si="18"/>
        <v>0</v>
      </c>
    </row>
    <row r="168" spans="1:8" ht="25.5" outlineLevel="4">
      <c r="A168" s="26" t="s">
        <v>204</v>
      </c>
      <c r="B168" s="27" t="s">
        <v>7</v>
      </c>
      <c r="C168" s="27" t="s">
        <v>202</v>
      </c>
      <c r="D168" s="27" t="s">
        <v>205</v>
      </c>
      <c r="E168" s="27"/>
      <c r="F168" s="28">
        <f>F169</f>
        <v>12300</v>
      </c>
      <c r="G168" s="29">
        <f t="shared" si="23"/>
        <v>0</v>
      </c>
      <c r="H168" s="38">
        <f t="shared" si="18"/>
        <v>0</v>
      </c>
    </row>
    <row r="169" spans="1:8" ht="25.5" outlineLevel="5">
      <c r="A169" s="26" t="s">
        <v>206</v>
      </c>
      <c r="B169" s="27" t="s">
        <v>7</v>
      </c>
      <c r="C169" s="27" t="s">
        <v>202</v>
      </c>
      <c r="D169" s="27" t="s">
        <v>207</v>
      </c>
      <c r="E169" s="27"/>
      <c r="F169" s="28">
        <f t="shared" si="22"/>
        <v>12300</v>
      </c>
      <c r="G169" s="29">
        <f t="shared" si="23"/>
        <v>0</v>
      </c>
      <c r="H169" s="38">
        <f t="shared" si="18"/>
        <v>0</v>
      </c>
    </row>
    <row r="170" spans="1:8" ht="15" outlineLevel="6">
      <c r="A170" s="26" t="s">
        <v>208</v>
      </c>
      <c r="B170" s="27" t="s">
        <v>7</v>
      </c>
      <c r="C170" s="27" t="s">
        <v>202</v>
      </c>
      <c r="D170" s="27" t="s">
        <v>209</v>
      </c>
      <c r="E170" s="27"/>
      <c r="F170" s="28">
        <f t="shared" si="22"/>
        <v>12300</v>
      </c>
      <c r="G170" s="29">
        <f t="shared" si="23"/>
        <v>0</v>
      </c>
      <c r="H170" s="38">
        <f t="shared" si="18"/>
        <v>0</v>
      </c>
    </row>
    <row r="171" spans="1:8" ht="15" outlineLevel="7">
      <c r="A171" s="26" t="s">
        <v>151</v>
      </c>
      <c r="B171" s="27" t="s">
        <v>7</v>
      </c>
      <c r="C171" s="27" t="s">
        <v>202</v>
      </c>
      <c r="D171" s="27" t="s">
        <v>209</v>
      </c>
      <c r="E171" s="27" t="s">
        <v>152</v>
      </c>
      <c r="F171" s="28">
        <f t="shared" si="22"/>
        <v>12300</v>
      </c>
      <c r="G171" s="29">
        <f t="shared" si="23"/>
        <v>0</v>
      </c>
      <c r="H171" s="38">
        <f t="shared" si="18"/>
        <v>0</v>
      </c>
    </row>
    <row r="172" spans="1:8" ht="15" outlineLevel="7">
      <c r="A172" s="26" t="s">
        <v>153</v>
      </c>
      <c r="B172" s="27" t="s">
        <v>7</v>
      </c>
      <c r="C172" s="27" t="s">
        <v>202</v>
      </c>
      <c r="D172" s="27" t="s">
        <v>209</v>
      </c>
      <c r="E172" s="27" t="s">
        <v>154</v>
      </c>
      <c r="F172" s="28">
        <v>12300</v>
      </c>
      <c r="G172" s="29">
        <v>0</v>
      </c>
      <c r="H172" s="38">
        <f t="shared" si="18"/>
        <v>0</v>
      </c>
    </row>
    <row r="173" spans="1:8" ht="15" outlineLevel="1">
      <c r="A173" s="54" t="s">
        <v>213</v>
      </c>
      <c r="B173" s="8"/>
      <c r="C173" s="8"/>
      <c r="D173" s="8"/>
      <c r="E173" s="8"/>
      <c r="F173" s="11">
        <f>F165+F148+F106+F84+F63+F56+F12</f>
        <v>57510774.49999999</v>
      </c>
      <c r="G173" s="60">
        <f>G11</f>
        <v>9692230.39</v>
      </c>
      <c r="H173" s="38">
        <f t="shared" si="18"/>
        <v>16.85289491276109</v>
      </c>
    </row>
    <row r="174" spans="1:7" ht="15" outlineLevel="2">
      <c r="A174" s="4"/>
      <c r="F174" s="19"/>
      <c r="G174" s="18"/>
    </row>
    <row r="175" spans="1:7" ht="15" outlineLevel="3">
      <c r="A175" s="4"/>
      <c r="F175" s="19"/>
      <c r="G175" s="18"/>
    </row>
    <row r="176" ht="15" outlineLevel="5"/>
    <row r="177" ht="15" outlineLevel="6"/>
    <row r="178" ht="15" outlineLevel="7"/>
    <row r="179" ht="15" outlineLevel="7"/>
    <row r="180" ht="15" outlineLevel="2"/>
    <row r="181" ht="15" outlineLevel="2"/>
    <row r="182" ht="15" outlineLevel="3"/>
    <row r="183" ht="15" outlineLevel="5"/>
    <row r="184" ht="15" outlineLevel="6"/>
    <row r="185" ht="15" outlineLevel="7"/>
    <row r="186" ht="15" outlineLevel="7"/>
    <row r="187" ht="12.75" customHeight="1"/>
    <row r="188" ht="12.75" customHeight="1">
      <c r="G188" s="2"/>
    </row>
    <row r="189" ht="12.75" customHeight="1">
      <c r="G189" s="12"/>
    </row>
  </sheetData>
  <sheetProtection/>
  <mergeCells count="15">
    <mergeCell ref="A3:H3"/>
    <mergeCell ref="A2:H2"/>
    <mergeCell ref="A1:H1"/>
    <mergeCell ref="A8:A9"/>
    <mergeCell ref="B8:B9"/>
    <mergeCell ref="C8:C9"/>
    <mergeCell ref="G8:G9"/>
    <mergeCell ref="H8:H9"/>
    <mergeCell ref="A7:H7"/>
    <mergeCell ref="D8:D9"/>
    <mergeCell ref="E8:E9"/>
    <mergeCell ref="F8:F9"/>
    <mergeCell ref="A6:F6"/>
    <mergeCell ref="A5:H5"/>
    <mergeCell ref="A4:H4"/>
  </mergeCells>
  <printOptions/>
  <pageMargins left="0.25" right="0.25" top="0.75" bottom="0.75" header="0.3" footer="0.3"/>
  <pageSetup errors="blank"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2023-05-24T07:45:23Z</cp:lastPrinted>
  <dcterms:created xsi:type="dcterms:W3CDTF">2018-11-28T08:35:57Z</dcterms:created>
  <dcterms:modified xsi:type="dcterms:W3CDTF">2023-06-05T11:45:25Z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№6)(2).xls</vt:lpwstr>
  </property>
  <property fmtid="{D5CDD505-2E9C-101B-9397-08002B2CF9AE}" pid="3" name="Название отчета">
    <vt:lpwstr>Аналитический отчет по исполнению бюджета (Приложение №6)(2).xls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ispolnpril6_2016</vt:lpwstr>
  </property>
  <property fmtid="{D5CDD505-2E9C-101B-9397-08002B2CF9AE}" pid="11" name="Локальная база">
    <vt:lpwstr>не используется</vt:lpwstr>
  </property>
</Properties>
</file>