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80" windowHeight="1170" activeTab="0"/>
  </bookViews>
  <sheets>
    <sheet name="Приложение 1" sheetId="1" r:id="rId1"/>
  </sheets>
  <definedNames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<sst xmlns="http://schemas.openxmlformats.org/spreadsheetml/2006/main" count="62" uniqueCount="62">
  <si>
    <t>Единица измерения: руб.</t>
  </si>
  <si>
    <t>00010100000000000000</t>
  </si>
  <si>
    <t xml:space="preserve">      НАЛОГИ НА ПРИБЫЛЬ, ДОХОДЫ</t>
  </si>
  <si>
    <t>18210102010011000110</t>
  </si>
  <si>
    <t>00010500000000000000</t>
  </si>
  <si>
    <t xml:space="preserve">      НАЛОГИ НА СОВОКУПНЫЙ ДОХОД</t>
  </si>
  <si>
    <t>18210501021011000110</t>
  </si>
  <si>
    <t>00010600000000000000</t>
  </si>
  <si>
    <t xml:space="preserve">      НАЛОГИ НА ИМУЩЕСТВО</t>
  </si>
  <si>
    <t>18210601030131000110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</si>
  <si>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</si>
  <si>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18210606033131000110</t>
  </si>
  <si>
    <t xml:space="preserve">        Земельный налог с организаций, обладающих земельным участком, расположенным в границах городских поселений</t>
  </si>
  <si>
    <t>18210606043131000110</t>
  </si>
  <si>
    <t xml:space="preserve">        Земельный налог с физических лиц, обладающих земельным участком, расположенным в границах городских поселений</t>
  </si>
  <si>
    <t>00011100000000000000</t>
  </si>
  <si>
    <t xml:space="preserve">      ДОХОДЫ ОТ ИСПОЛЬЗОВАНИЯ ИМУЩЕСТВА, НАХОДЯЩЕГОСЯ В ГОСУДАРСТВЕННОЙ И МУНИЦИПАЛЬНОЙ СОБСТВЕННОСТИ</t>
  </si>
  <si>
    <t>80411105035130000120</t>
  </si>
  <si>
    <t xml:space="preserve">      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</si>
  <si>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80411109045130000120</t>
  </si>
  <si>
    <t xml:space="preserve">      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</si>
  <si>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</si>
  <si>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00011400000000000000</t>
  </si>
  <si>
    <t xml:space="preserve">      ДОХОДЫ ОТ ПРОДАЖИ МАТЕРИАЛЬНЫХ И НЕМАТЕРИАЛЬНЫХ АКТИВОВ</t>
  </si>
  <si>
    <t xml:space="preserve">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</si>
  <si>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00011600000000000000</t>
  </si>
  <si>
    <t xml:space="preserve">      ШТРАФЫ, САНКЦИИ, ВОЗМЕЩЕНИЕ УЩЕРБА</t>
  </si>
  <si>
    <t>80411690050130000140</t>
  </si>
  <si>
    <t xml:space="preserve">        Прочие поступления от денежных взысканий (штрафов) и иных сумм в возмещение ущерба, зачисляемые в бюджеты городских поселений</t>
  </si>
  <si>
    <t>00020200000000000000</t>
  </si>
  <si>
    <t xml:space="preserve">      БЕЗВОЗМЕЗДНЫЕ ПОСТУПЛЕНИЯ ОТ ДРУГИХ БЮДЖЕТОВ БЮДЖЕТНОЙ СИСТЕМЫ РОССИЙСКОЙ ФЕДЕРАЦИИ</t>
  </si>
  <si>
    <t xml:space="preserve">        Дотации бюджетам поселений на выравнивание бюджетной обеспеченности за счет средств областного бюджета</t>
  </si>
  <si>
    <t>ИТОГО ДОХОДОВ</t>
  </si>
  <si>
    <t>Код вида дохода</t>
  </si>
  <si>
    <t>Наименование доходов бюджета</t>
  </si>
  <si>
    <t>НАЛОГОВЫЕ И НЕНАЛОГОВЫЕ ДОХОДЫ</t>
  </si>
  <si>
    <t xml:space="preserve">        Налог на доходы физических лиц с доходов</t>
  </si>
  <si>
    <t>80911105013130000120</t>
  </si>
  <si>
    <t>80911406013130000430</t>
  </si>
  <si>
    <t>% исполнения</t>
  </si>
  <si>
    <t>Приложение № 1 к Постановлению</t>
  </si>
  <si>
    <t>городской Управы</t>
  </si>
  <si>
    <t xml:space="preserve">        Прочие субсидии бюджетам городских поселений на обеспечение финансовой устойчивости муниципальных образований Калужской области</t>
  </si>
  <si>
    <t xml:space="preserve">        Налог, взимаемый с налогоплательщиков, выбравших в качестве объекта налогообложения доходы</t>
  </si>
  <si>
    <t>Бюджет на 2019 год</t>
  </si>
  <si>
    <t>10010302251010000110</t>
  </si>
  <si>
    <t>00010300000000000000</t>
  </si>
  <si>
    <t xml:space="preserve">     НАЛОГИ НА ТОВАРЫ (РАБОТЫ, УСЛУГИ), РЕАЛИЗУЕМЫЕ НА ТЕРРИТОРИИ РОССИЙСКОЙ ФЕДЕРАЦИИ</t>
  </si>
  <si>
    <t>Налоги на товары (работы,услуги), реализуемые на территорории Российской Федерации</t>
  </si>
  <si>
    <t>80420229999130258150</t>
  </si>
  <si>
    <t xml:space="preserve">        Прочие субсидии бюджетам поселений на реализацию проектов развития общественной инфраструктуры муниципальных образований, основанных на местных инициативах, в рамках ведомственной целевой программы "Совершенствование системы управления общественными финансами Калужской области" на 2017 год.</t>
  </si>
  <si>
    <t>80420229999130266150</t>
  </si>
  <si>
    <t>80420229999130295150</t>
  </si>
  <si>
    <t xml:space="preserve">        Прочие субсидии бюджетам городских поселений на реализацию мероприятий в области земельных отношений</t>
  </si>
  <si>
    <t>ИСПОЛНЕНИЕ БЮДЖЕТА ГОРОДСКОГО ПОСЕЛЕНИЯ "ГОРОД КОНДРОВО" ПО ДОХОДАМ ЗА 1-ое полугодие 2019 ГОДА.</t>
  </si>
  <si>
    <t>Исполнено за 1-ое полугодие 2019 года</t>
  </si>
  <si>
    <t>80420229999130276150</t>
  </si>
  <si>
    <t xml:space="preserve">        Прочие субсидии бюджетам поселений на реализацию мероприятий подпрограммы "Совершенствование и развитие сети автомобильных дорог Калужской области"</t>
  </si>
  <si>
    <t>80420201001130315150</t>
  </si>
  <si>
    <t>80420245160130000150</t>
  </si>
  <si>
    <t xml:space="preserve">      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</si>
  <si>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от 10.07.2019 года  № _____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</si>
</sst>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mbria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Cambria"/>
      <family val="2"/>
    </font>
    <font>
      <b/>
      <sz val="10"/>
      <color indexed="8"/>
      <name val="Arial Cyr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6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7" fillId="0" borderId="1">
      <alignment horizontal="center" vertical="center" wrapText="1" shrinkToFit="1"/>
      <protection/>
    </xf>
    <xf numFmtId="0" fontId="38" fillId="0" borderId="0">
      <alignment/>
      <protection/>
    </xf>
    <xf numFmtId="0" fontId="38" fillId="0" borderId="0">
      <alignment vertical="center"/>
      <protection/>
    </xf>
    <xf numFmtId="0" fontId="38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9" fillId="20" borderId="0">
      <alignment/>
      <protection/>
    </xf>
    <xf numFmtId="0" fontId="40" fillId="21" borderId="0">
      <alignment vertical="center"/>
      <protection/>
    </xf>
    <xf numFmtId="0" fontId="39" fillId="0" borderId="0">
      <alignment horizontal="left" wrapText="1"/>
      <protection/>
    </xf>
    <xf numFmtId="0" fontId="41" fillId="0" borderId="0">
      <alignment horizontal="center" vertical="center"/>
      <protection/>
    </xf>
    <xf numFmtId="0" fontId="42" fillId="0" borderId="0">
      <alignment horizontal="center" wrapText="1"/>
      <protection/>
    </xf>
    <xf numFmtId="0" fontId="43" fillId="0" borderId="0">
      <alignment horizontal="center" vertical="center"/>
      <protection/>
    </xf>
    <xf numFmtId="0" fontId="42" fillId="0" borderId="0">
      <alignment horizontal="center"/>
      <protection/>
    </xf>
    <xf numFmtId="0" fontId="43" fillId="0" borderId="0">
      <alignment vertical="center"/>
      <protection/>
    </xf>
    <xf numFmtId="0" fontId="39" fillId="0" borderId="0">
      <alignment horizontal="right"/>
      <protection/>
    </xf>
    <xf numFmtId="0" fontId="40" fillId="0" borderId="0">
      <alignment horizontal="center" vertical="center"/>
      <protection/>
    </xf>
    <xf numFmtId="0" fontId="39" fillId="20" borderId="2">
      <alignment/>
      <protection/>
    </xf>
    <xf numFmtId="0" fontId="37" fillId="0" borderId="0">
      <alignment vertical="center"/>
      <protection/>
    </xf>
    <xf numFmtId="0" fontId="39" fillId="0" borderId="3">
      <alignment horizontal="center" vertical="center" wrapText="1"/>
      <protection/>
    </xf>
    <xf numFmtId="0" fontId="37" fillId="0" borderId="0">
      <alignment horizontal="left" vertical="center" wrapText="1"/>
      <protection/>
    </xf>
    <xf numFmtId="0" fontId="39" fillId="20" borderId="4">
      <alignment/>
      <protection/>
    </xf>
    <xf numFmtId="0" fontId="41" fillId="0" borderId="0">
      <alignment horizontal="center" vertical="center" wrapText="1"/>
      <protection/>
    </xf>
    <xf numFmtId="49" fontId="39" fillId="0" borderId="3">
      <alignment horizontal="center" vertical="top" shrinkToFit="1"/>
      <protection/>
    </xf>
    <xf numFmtId="0" fontId="37" fillId="0" borderId="2">
      <alignment vertical="center"/>
      <protection/>
    </xf>
    <xf numFmtId="0" fontId="39" fillId="20" borderId="5">
      <alignment/>
      <protection/>
    </xf>
    <xf numFmtId="0" fontId="37" fillId="0" borderId="3">
      <alignment horizontal="center" vertical="center" wrapText="1"/>
      <protection/>
    </xf>
    <xf numFmtId="49" fontId="44" fillId="0" borderId="3">
      <alignment horizontal="left" vertical="top" shrinkToFit="1"/>
      <protection/>
    </xf>
    <xf numFmtId="0" fontId="37" fillId="0" borderId="6">
      <alignment horizontal="center" vertical="center" wrapText="1"/>
      <protection/>
    </xf>
    <xf numFmtId="0" fontId="39" fillId="0" borderId="0">
      <alignment/>
      <protection/>
    </xf>
    <xf numFmtId="0" fontId="40" fillId="21" borderId="7">
      <alignment vertical="center"/>
      <protection/>
    </xf>
    <xf numFmtId="0" fontId="39" fillId="0" borderId="3">
      <alignment horizontal="center" vertical="top" wrapText="1"/>
      <protection/>
    </xf>
    <xf numFmtId="49" fontId="45" fillId="0" borderId="3">
      <alignment vertical="center" wrapText="1"/>
      <protection/>
    </xf>
    <xf numFmtId="0" fontId="39" fillId="0" borderId="3">
      <alignment horizontal="center" vertical="center" wrapText="1"/>
      <protection/>
    </xf>
    <xf numFmtId="0" fontId="40" fillId="21" borderId="5">
      <alignment vertical="center"/>
      <protection/>
    </xf>
    <xf numFmtId="0" fontId="39" fillId="0" borderId="3">
      <alignment horizontal="center" vertical="center" wrapText="1"/>
      <protection/>
    </xf>
    <xf numFmtId="49" fontId="46" fillId="0" borderId="8">
      <alignment horizontal="left" vertical="center" wrapText="1" indent="1"/>
      <protection/>
    </xf>
    <xf numFmtId="49" fontId="44" fillId="0" borderId="3">
      <alignment horizontal="left" vertical="top" shrinkToFit="1"/>
      <protection/>
    </xf>
    <xf numFmtId="0" fontId="40" fillId="21" borderId="9">
      <alignment vertical="center"/>
      <protection/>
    </xf>
    <xf numFmtId="4" fontId="39" fillId="0" borderId="3">
      <alignment horizontal="right" vertical="top" shrinkToFit="1"/>
      <protection/>
    </xf>
    <xf numFmtId="0" fontId="40" fillId="0" borderId="0">
      <alignment vertical="center"/>
      <protection/>
    </xf>
    <xf numFmtId="4" fontId="44" fillId="22" borderId="3">
      <alignment horizontal="right" vertical="top" shrinkToFit="1"/>
      <protection/>
    </xf>
    <xf numFmtId="0" fontId="45" fillId="0" borderId="0">
      <alignment horizontal="left" vertical="center" wrapText="1"/>
      <protection/>
    </xf>
    <xf numFmtId="0" fontId="39" fillId="0" borderId="0">
      <alignment horizontal="left" wrapText="1"/>
      <protection/>
    </xf>
    <xf numFmtId="0" fontId="41" fillId="0" borderId="0">
      <alignment vertical="center"/>
      <protection/>
    </xf>
    <xf numFmtId="10" fontId="39" fillId="0" borderId="3">
      <alignment horizontal="center" vertical="top" shrinkToFit="1"/>
      <protection/>
    </xf>
    <xf numFmtId="0" fontId="37" fillId="0" borderId="0">
      <alignment vertical="center" wrapText="1"/>
      <protection/>
    </xf>
    <xf numFmtId="10" fontId="44" fillId="22" borderId="3">
      <alignment horizontal="center" vertical="top" shrinkToFit="1"/>
      <protection/>
    </xf>
    <xf numFmtId="0" fontId="37" fillId="0" borderId="2">
      <alignment horizontal="left" vertical="center" wrapText="1"/>
      <protection/>
    </xf>
    <xf numFmtId="0" fontId="42" fillId="0" borderId="0">
      <alignment horizontal="center" wrapText="1"/>
      <protection/>
    </xf>
    <xf numFmtId="0" fontId="37" fillId="0" borderId="4">
      <alignment horizontal="left" vertical="center" wrapText="1"/>
      <protection/>
    </xf>
    <xf numFmtId="0" fontId="42" fillId="0" borderId="0">
      <alignment horizontal="center"/>
      <protection/>
    </xf>
    <xf numFmtId="0" fontId="37" fillId="0" borderId="5">
      <alignment vertical="center" wrapText="1"/>
      <protection/>
    </xf>
    <xf numFmtId="0" fontId="39" fillId="0" borderId="3">
      <alignment horizontal="left" vertical="top" wrapText="1"/>
      <protection/>
    </xf>
    <xf numFmtId="0" fontId="37" fillId="0" borderId="10">
      <alignment horizontal="center" vertical="center" wrapText="1"/>
      <protection/>
    </xf>
    <xf numFmtId="4" fontId="44" fillId="23" borderId="3">
      <alignment horizontal="right" vertical="top" shrinkToFit="1"/>
      <protection/>
    </xf>
    <xf numFmtId="1" fontId="45" fillId="0" borderId="3">
      <alignment horizontal="center" vertical="center" shrinkToFit="1"/>
      <protection locked="0"/>
    </xf>
    <xf numFmtId="10" fontId="44" fillId="23" borderId="3">
      <alignment horizontal="center" vertical="top" shrinkToFit="1"/>
      <protection/>
    </xf>
    <xf numFmtId="0" fontId="40" fillId="21" borderId="4">
      <alignment vertical="center"/>
      <protection/>
    </xf>
    <xf numFmtId="1" fontId="46" fillId="0" borderId="3">
      <alignment horizontal="center" vertical="center" shrinkToFit="1"/>
      <protection/>
    </xf>
    <xf numFmtId="0" fontId="40" fillId="21" borderId="0">
      <alignment vertical="center" shrinkToFit="1"/>
      <protection/>
    </xf>
    <xf numFmtId="49" fontId="37" fillId="0" borderId="0">
      <alignment vertical="center" wrapText="1"/>
      <protection/>
    </xf>
    <xf numFmtId="49" fontId="37" fillId="0" borderId="5">
      <alignment vertical="center" wrapText="1"/>
      <protection/>
    </xf>
    <xf numFmtId="4" fontId="45" fillId="0" borderId="3">
      <alignment horizontal="right" vertical="center" shrinkToFit="1"/>
      <protection locked="0"/>
    </xf>
    <xf numFmtId="4" fontId="46" fillId="0" borderId="3">
      <alignment horizontal="right" vertical="center" shrinkToFit="1"/>
      <protection/>
    </xf>
    <xf numFmtId="0" fontId="47" fillId="0" borderId="0">
      <alignment horizontal="center" vertical="center" wrapText="1"/>
      <protection/>
    </xf>
    <xf numFmtId="0" fontId="37" fillId="0" borderId="11">
      <alignment vertical="center"/>
      <protection/>
    </xf>
    <xf numFmtId="0" fontId="37" fillId="0" borderId="12">
      <alignment horizontal="right" vertical="center"/>
      <protection/>
    </xf>
    <xf numFmtId="0" fontId="37" fillId="0" borderId="2">
      <alignment horizontal="right" vertical="center"/>
      <protection/>
    </xf>
    <xf numFmtId="0" fontId="37" fillId="0" borderId="10">
      <alignment horizontal="center" vertical="center"/>
      <protection/>
    </xf>
    <xf numFmtId="49" fontId="37" fillId="0" borderId="13">
      <alignment horizontal="center" vertical="center"/>
      <protection/>
    </xf>
    <xf numFmtId="0" fontId="37" fillId="0" borderId="1">
      <alignment horizontal="center" vertical="center"/>
      <protection/>
    </xf>
    <xf numFmtId="1" fontId="37" fillId="0" borderId="1">
      <alignment horizontal="center" vertical="center"/>
      <protection/>
    </xf>
    <xf numFmtId="1" fontId="37" fillId="0" borderId="1">
      <alignment horizontal="center" vertical="center" shrinkToFit="1"/>
      <protection/>
    </xf>
    <xf numFmtId="49" fontId="37" fillId="0" borderId="1">
      <alignment horizontal="center" vertical="center"/>
      <protection/>
    </xf>
    <xf numFmtId="0" fontId="37" fillId="0" borderId="14">
      <alignment horizontal="center" vertical="center"/>
      <protection/>
    </xf>
    <xf numFmtId="0" fontId="37" fillId="0" borderId="15">
      <alignment vertical="center"/>
      <protection/>
    </xf>
    <xf numFmtId="0" fontId="37" fillId="0" borderId="3">
      <alignment horizontal="center" vertical="center" wrapText="1"/>
      <protection/>
    </xf>
    <xf numFmtId="0" fontId="37" fillId="0" borderId="16">
      <alignment horizontal="center" vertical="center" wrapText="1"/>
      <protection/>
    </xf>
    <xf numFmtId="0" fontId="48" fillId="0" borderId="2">
      <alignment horizontal="right" vertical="center"/>
      <protection/>
    </xf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17" applyNumberFormat="0" applyAlignment="0" applyProtection="0"/>
    <xf numFmtId="0" fontId="50" fillId="31" borderId="18" applyNumberFormat="0" applyAlignment="0" applyProtection="0"/>
    <xf numFmtId="0" fontId="51" fillId="31" borderId="17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0" borderId="19" applyNumberFormat="0" applyFill="0" applyAlignment="0" applyProtection="0"/>
    <xf numFmtId="0" fontId="53" fillId="0" borderId="20" applyNumberFormat="0" applyFill="0" applyAlignment="0" applyProtection="0"/>
    <xf numFmtId="0" fontId="54" fillId="0" borderId="21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22" applyNumberFormat="0" applyFill="0" applyAlignment="0" applyProtection="0"/>
    <xf numFmtId="0" fontId="56" fillId="32" borderId="23" applyNumberFormat="0" applyAlignment="0" applyProtection="0"/>
    <xf numFmtId="0" fontId="57" fillId="0" borderId="0" applyNumberFormat="0" applyFill="0" applyBorder="0" applyAlignment="0" applyProtection="0"/>
    <xf numFmtId="0" fontId="58" fillId="33" borderId="0" applyNumberFormat="0" applyBorder="0" applyAlignment="0" applyProtection="0"/>
    <xf numFmtId="0" fontId="59" fillId="34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5" borderId="24" applyNumberFormat="0" applyFont="0" applyAlignment="0" applyProtection="0"/>
    <xf numFmtId="9" fontId="0" fillId="0" borderId="0" applyFont="0" applyFill="0" applyBorder="0" applyAlignment="0" applyProtection="0"/>
    <xf numFmtId="0" fontId="61" fillId="0" borderId="25" applyNumberFormat="0" applyFill="0" applyAlignment="0" applyProtection="0"/>
    <xf numFmtId="0" fontId="6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36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9" fillId="0" borderId="0" xfId="63" applyNumberFormat="1" applyProtection="1">
      <alignment/>
      <protection/>
    </xf>
    <xf numFmtId="0" fontId="42" fillId="0" borderId="0" xfId="47" applyNumberFormat="1" applyBorder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39" fillId="0" borderId="0" xfId="63" applyNumberFormat="1" applyFill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80" fontId="44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44" fillId="0" borderId="26" xfId="53" applyNumberFormat="1" applyFont="1" applyBorder="1" applyProtection="1">
      <alignment horizontal="center" vertical="center" wrapText="1"/>
      <protection locked="0"/>
    </xf>
    <xf numFmtId="0" fontId="44" fillId="0" borderId="26" xfId="53" applyNumberFormat="1" applyFont="1" applyBorder="1" applyAlignment="1" applyProtection="1">
      <alignment horizontal="center" vertical="center" wrapText="1"/>
      <protection locked="0"/>
    </xf>
    <xf numFmtId="4" fontId="44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44" fillId="0" borderId="26" xfId="87" applyNumberFormat="1" applyFont="1" applyBorder="1" applyProtection="1">
      <alignment horizontal="left" vertical="top" wrapText="1"/>
      <protection/>
    </xf>
    <xf numFmtId="4" fontId="44" fillId="0" borderId="26" xfId="89" applyNumberFormat="1" applyFont="1" applyFill="1" applyBorder="1" applyAlignment="1" applyProtection="1">
      <alignment horizontal="center" vertical="center" wrapText="1" shrinkToFit="1"/>
      <protection/>
    </xf>
    <xf numFmtId="0" fontId="39" fillId="0" borderId="26" xfId="87" applyNumberFormat="1" applyBorder="1" applyProtection="1">
      <alignment horizontal="left" vertical="top" wrapText="1"/>
      <protection/>
    </xf>
    <xf numFmtId="4" fontId="39" fillId="0" borderId="26" xfId="89" applyNumberFormat="1" applyFont="1" applyFill="1" applyBorder="1" applyAlignment="1" applyProtection="1">
      <alignment horizontal="center" vertical="center" wrapText="1" shrinkToFit="1"/>
      <protection/>
    </xf>
    <xf numFmtId="0" fontId="44" fillId="0" borderId="26" xfId="87" applyNumberFormat="1" applyFont="1" applyBorder="1" applyAlignment="1" applyProtection="1">
      <alignment horizontal="center" vertical="top" wrapText="1"/>
      <protection/>
    </xf>
    <xf numFmtId="4" fontId="44" fillId="0" borderId="26" xfId="89" applyNumberFormat="1" applyFont="1" applyFill="1" applyBorder="1" applyAlignment="1" applyProtection="1">
      <alignment horizontal="center" vertical="center" wrapText="1" shrinkToFit="1"/>
      <protection/>
    </xf>
    <xf numFmtId="4" fontId="44" fillId="0" borderId="26" xfId="75" applyNumberFormat="1" applyFill="1" applyBorder="1" applyAlignment="1" applyProtection="1">
      <alignment horizontal="center" vertical="center" wrapText="1" shrinkToFit="1"/>
      <protection/>
    </xf>
    <xf numFmtId="180" fontId="39" fillId="0" borderId="26" xfId="53" applyNumberFormat="1" applyFont="1" applyFill="1" applyBorder="1" applyAlignment="1" applyProtection="1">
      <alignment horizontal="center" vertical="center" wrapText="1"/>
      <protection locked="0"/>
    </xf>
    <xf numFmtId="180" fontId="44" fillId="0" borderId="26" xfId="53" applyNumberFormat="1" applyFont="1" applyFill="1" applyBorder="1" applyAlignment="1" applyProtection="1">
      <alignment horizontal="center" vertical="center" wrapText="1"/>
      <protection locked="0"/>
    </xf>
    <xf numFmtId="49" fontId="64" fillId="0" borderId="26" xfId="57" applyNumberFormat="1" applyFont="1" applyBorder="1" applyProtection="1">
      <alignment horizontal="center" vertical="top" shrinkToFit="1"/>
      <protection/>
    </xf>
    <xf numFmtId="49" fontId="38" fillId="0" borderId="26" xfId="57" applyNumberFormat="1" applyFont="1" applyBorder="1" applyProtection="1">
      <alignment horizontal="center" vertical="top" shrinkToFit="1"/>
      <protection/>
    </xf>
    <xf numFmtId="1" fontId="39" fillId="0" borderId="3" xfId="45" applyNumberFormat="1" applyFont="1" applyBorder="1" applyAlignment="1" applyProtection="1">
      <alignment horizontal="center" vertical="top" shrinkToFit="1"/>
      <protection/>
    </xf>
    <xf numFmtId="0" fontId="39" fillId="0" borderId="3" xfId="93" applyNumberFormat="1" applyFont="1" applyAlignment="1" applyProtection="1">
      <alignment horizontal="left" vertical="top" wrapText="1"/>
      <protection/>
    </xf>
    <xf numFmtId="1" fontId="44" fillId="0" borderId="3" xfId="45" applyNumberFormat="1" applyFont="1" applyBorder="1" applyAlignment="1" applyProtection="1">
      <alignment horizontal="center" vertical="top" shrinkToFit="1"/>
      <protection/>
    </xf>
    <xf numFmtId="0" fontId="44" fillId="0" borderId="3" xfId="93" applyNumberFormat="1" applyFont="1" applyAlignment="1" applyProtection="1">
      <alignment horizontal="left" vertical="top" wrapText="1"/>
      <protection/>
    </xf>
    <xf numFmtId="4" fontId="39" fillId="0" borderId="3" xfId="95" applyNumberFormat="1" applyFont="1" applyBorder="1" applyAlignment="1" applyProtection="1">
      <alignment horizontal="center" vertical="top" shrinkToFit="1"/>
      <protection/>
    </xf>
    <xf numFmtId="0" fontId="42" fillId="0" borderId="0" xfId="47" applyNumberFormat="1" applyBorder="1" applyAlignment="1" applyProtection="1">
      <alignment horizontal="center" wrapText="1" readingOrder="1"/>
      <protection locked="0"/>
    </xf>
    <xf numFmtId="0" fontId="0" fillId="0" borderId="0" xfId="0" applyAlignment="1">
      <alignment horizontal="center" wrapText="1" readingOrder="1"/>
    </xf>
    <xf numFmtId="0" fontId="44" fillId="0" borderId="27" xfId="53" applyNumberFormat="1" applyFont="1" applyFill="1" applyBorder="1" applyProtection="1">
      <alignment horizontal="center" vertical="center" wrapText="1"/>
      <protection locked="0"/>
    </xf>
    <xf numFmtId="0" fontId="44" fillId="0" borderId="28" xfId="53" applyNumberFormat="1" applyFont="1" applyFill="1" applyBorder="1" applyProtection="1">
      <alignment horizontal="center" vertical="center" wrapText="1"/>
      <protection locked="0"/>
    </xf>
    <xf numFmtId="49" fontId="44" fillId="0" borderId="26" xfId="61" applyNumberFormat="1" applyBorder="1" applyProtection="1">
      <alignment horizontal="left" vertical="top" shrinkToFit="1"/>
      <protection locked="0"/>
    </xf>
    <xf numFmtId="0" fontId="39" fillId="0" borderId="0" xfId="43" applyNumberFormat="1" applyBorder="1" applyProtection="1">
      <alignment horizontal="left" wrapText="1"/>
      <protection locked="0"/>
    </xf>
    <xf numFmtId="0" fontId="39" fillId="0" borderId="2" xfId="49" applyNumberFormat="1" applyBorder="1" applyProtection="1">
      <alignment horizontal="right"/>
      <protection locked="0"/>
    </xf>
    <xf numFmtId="0" fontId="39" fillId="0" borderId="27" xfId="53" applyNumberFormat="1" applyBorder="1" applyProtection="1">
      <alignment horizontal="center" vertical="center" wrapText="1"/>
      <protection locked="0"/>
    </xf>
    <xf numFmtId="0" fontId="39" fillId="0" borderId="28" xfId="53" applyNumberFormat="1" applyBorder="1" applyProtection="1">
      <alignment horizontal="center" vertical="center" wrapText="1"/>
      <protection locked="0"/>
    </xf>
  </cellXfs>
  <cellStyles count="12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2" xfId="35"/>
    <cellStyle name="style0" xfId="36"/>
    <cellStyle name="style0 2" xfId="37"/>
    <cellStyle name="td" xfId="38"/>
    <cellStyle name="td 2" xfId="39"/>
    <cellStyle name="tr" xfId="40"/>
    <cellStyle name="xl21" xfId="41"/>
    <cellStyle name="xl21 2" xfId="42"/>
    <cellStyle name="xl22" xfId="43"/>
    <cellStyle name="xl22 2" xfId="44"/>
    <cellStyle name="xl23" xfId="45"/>
    <cellStyle name="xl23 2" xfId="46"/>
    <cellStyle name="xl24" xfId="47"/>
    <cellStyle name="xl24 2" xfId="48"/>
    <cellStyle name="xl25" xfId="49"/>
    <cellStyle name="xl25 2" xfId="50"/>
    <cellStyle name="xl26" xfId="51"/>
    <cellStyle name="xl26 2" xfId="52"/>
    <cellStyle name="xl27" xfId="53"/>
    <cellStyle name="xl27 2" xfId="54"/>
    <cellStyle name="xl28" xfId="55"/>
    <cellStyle name="xl28 2" xfId="56"/>
    <cellStyle name="xl29" xfId="57"/>
    <cellStyle name="xl29 2" xfId="58"/>
    <cellStyle name="xl30" xfId="59"/>
    <cellStyle name="xl30 2" xfId="60"/>
    <cellStyle name="xl31" xfId="61"/>
    <cellStyle name="xl31 2" xfId="62"/>
    <cellStyle name="xl32" xfId="63"/>
    <cellStyle name="xl32 2" xfId="64"/>
    <cellStyle name="xl33" xfId="65"/>
    <cellStyle name="xl33 2" xfId="66"/>
    <cellStyle name="xl34" xfId="67"/>
    <cellStyle name="xl34 2" xfId="68"/>
    <cellStyle name="xl35" xfId="69"/>
    <cellStyle name="xl35 2" xfId="70"/>
    <cellStyle name="xl36" xfId="71"/>
    <cellStyle name="xl36 2" xfId="72"/>
    <cellStyle name="xl37" xfId="73"/>
    <cellStyle name="xl37 2" xfId="74"/>
    <cellStyle name="xl38" xfId="75"/>
    <cellStyle name="xl38 2" xfId="76"/>
    <cellStyle name="xl39" xfId="77"/>
    <cellStyle name="xl39 2" xfId="78"/>
    <cellStyle name="xl40" xfId="79"/>
    <cellStyle name="xl40 2" xfId="80"/>
    <cellStyle name="xl41" xfId="81"/>
    <cellStyle name="xl41 2" xfId="82"/>
    <cellStyle name="xl42" xfId="83"/>
    <cellStyle name="xl42 2" xfId="84"/>
    <cellStyle name="xl43" xfId="85"/>
    <cellStyle name="xl43 2" xfId="86"/>
    <cellStyle name="xl44" xfId="87"/>
    <cellStyle name="xl44 2" xfId="88"/>
    <cellStyle name="xl45" xfId="89"/>
    <cellStyle name="xl45 2" xfId="90"/>
    <cellStyle name="xl46" xfId="91"/>
    <cellStyle name="xl46 2" xfId="92"/>
    <cellStyle name="xl47" xfId="93"/>
    <cellStyle name="xl48" xfId="94"/>
    <cellStyle name="xl49" xfId="95"/>
    <cellStyle name="xl50" xfId="96"/>
    <cellStyle name="xl51" xfId="97"/>
    <cellStyle name="xl52" xfId="98"/>
    <cellStyle name="xl53" xfId="99"/>
    <cellStyle name="xl54" xfId="100"/>
    <cellStyle name="xl55" xfId="101"/>
    <cellStyle name="xl56" xfId="102"/>
    <cellStyle name="xl57" xfId="103"/>
    <cellStyle name="xl58" xfId="104"/>
    <cellStyle name="xl59" xfId="105"/>
    <cellStyle name="xl60" xfId="106"/>
    <cellStyle name="xl61" xfId="107"/>
    <cellStyle name="xl62" xfId="108"/>
    <cellStyle name="xl63" xfId="109"/>
    <cellStyle name="xl64" xfId="110"/>
    <cellStyle name="xl65" xfId="111"/>
    <cellStyle name="xl66" xfId="112"/>
    <cellStyle name="xl67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Currency" xfId="123"/>
    <cellStyle name="Currency [0]" xfId="124"/>
    <cellStyle name="Заголовок 1" xfId="125"/>
    <cellStyle name="Заголовок 2" xfId="126"/>
    <cellStyle name="Заголовок 3" xfId="127"/>
    <cellStyle name="Заголовок 4" xfId="128"/>
    <cellStyle name="Итог" xfId="129"/>
    <cellStyle name="Контрольная ячейка" xfId="130"/>
    <cellStyle name="Название" xfId="131"/>
    <cellStyle name="Нейтральный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tabSelected="1" zoomScalePageLayoutView="0" workbookViewId="0" topLeftCell="A1">
      <pane ySplit="9" topLeftCell="A10" activePane="bottomLeft" state="frozen"/>
      <selection pane="topLeft" activeCell="A1" sqref="A1"/>
      <selection pane="bottomLeft" activeCell="N14" sqref="N14"/>
    </sheetView>
  </sheetViews>
  <sheetFormatPr defaultColWidth="9.140625" defaultRowHeight="15"/>
  <cols>
    <col min="1" max="1" width="23.28125" style="1" customWidth="1"/>
    <col min="2" max="2" width="64.8515625" style="1" customWidth="1"/>
    <col min="3" max="3" width="15.8515625" style="6" customWidth="1"/>
    <col min="4" max="4" width="13.8515625" style="1" customWidth="1"/>
    <col min="5" max="5" width="8.57421875" style="1" customWidth="1"/>
    <col min="6" max="16384" width="9.140625" style="1" customWidth="1"/>
  </cols>
  <sheetData>
    <row r="1" s="7" customFormat="1" ht="18.75">
      <c r="C1" s="8" t="s">
        <v>40</v>
      </c>
    </row>
    <row r="2" s="7" customFormat="1" ht="18.75">
      <c r="C2" s="8" t="s">
        <v>41</v>
      </c>
    </row>
    <row r="3" s="7" customFormat="1" ht="18.75">
      <c r="C3" s="8" t="s">
        <v>61</v>
      </c>
    </row>
    <row r="5" spans="1:5" ht="33.75" customHeight="1">
      <c r="A5" s="29" t="s">
        <v>54</v>
      </c>
      <c r="B5" s="30"/>
      <c r="C5" s="30"/>
      <c r="D5" s="30"/>
      <c r="E5" s="30"/>
    </row>
    <row r="6" spans="1:3" ht="15.75" customHeight="1">
      <c r="A6" s="3"/>
      <c r="B6" s="3"/>
      <c r="C6" s="3"/>
    </row>
    <row r="7" spans="1:3" ht="12.75" customHeight="1">
      <c r="A7" s="35" t="s">
        <v>0</v>
      </c>
      <c r="B7" s="35"/>
      <c r="C7" s="35"/>
    </row>
    <row r="8" spans="1:5" ht="27" customHeight="1">
      <c r="A8" s="36" t="s">
        <v>33</v>
      </c>
      <c r="B8" s="36" t="s">
        <v>34</v>
      </c>
      <c r="C8" s="31" t="s">
        <v>44</v>
      </c>
      <c r="D8" s="31" t="s">
        <v>55</v>
      </c>
      <c r="E8" s="31" t="s">
        <v>39</v>
      </c>
    </row>
    <row r="9" spans="1:5" ht="27.75" customHeight="1">
      <c r="A9" s="37"/>
      <c r="B9" s="37"/>
      <c r="C9" s="32"/>
      <c r="D9" s="32"/>
      <c r="E9" s="32"/>
    </row>
    <row r="10" spans="1:5" s="4" customFormat="1" ht="24.75" customHeight="1">
      <c r="A10" s="10"/>
      <c r="B10" s="11" t="s">
        <v>35</v>
      </c>
      <c r="C10" s="12">
        <f>C11++C13+C15+C17+C21+C25+C27</f>
        <v>60789000</v>
      </c>
      <c r="D10" s="12">
        <f>D11++D13+D15+D17+D21+D25+D27</f>
        <v>28996980.93</v>
      </c>
      <c r="E10" s="9">
        <f aca="true" t="shared" si="0" ref="E10:E36">D10/C10*100</f>
        <v>47.70103296649065</v>
      </c>
    </row>
    <row r="11" spans="1:5" s="4" customFormat="1" ht="28.5" customHeight="1">
      <c r="A11" s="22" t="s">
        <v>1</v>
      </c>
      <c r="B11" s="13" t="s">
        <v>2</v>
      </c>
      <c r="C11" s="14">
        <f>C12</f>
        <v>25580000</v>
      </c>
      <c r="D11" s="14">
        <f>D12</f>
        <v>10780280.99</v>
      </c>
      <c r="E11" s="9">
        <f t="shared" si="0"/>
        <v>42.14339714620798</v>
      </c>
    </row>
    <row r="12" spans="1:5" ht="27" customHeight="1">
      <c r="A12" s="23" t="s">
        <v>3</v>
      </c>
      <c r="B12" s="15" t="s">
        <v>36</v>
      </c>
      <c r="C12" s="16">
        <v>25580000</v>
      </c>
      <c r="D12" s="16">
        <v>10780280.99</v>
      </c>
      <c r="E12" s="20">
        <f t="shared" si="0"/>
        <v>42.14339714620798</v>
      </c>
    </row>
    <row r="13" spans="1:5" s="4" customFormat="1" ht="27" customHeight="1">
      <c r="A13" s="26" t="s">
        <v>46</v>
      </c>
      <c r="B13" s="27" t="s">
        <v>47</v>
      </c>
      <c r="C13" s="18">
        <f>C14</f>
        <v>2259000</v>
      </c>
      <c r="D13" s="18">
        <f>D14</f>
        <v>1237339.56</v>
      </c>
      <c r="E13" s="21">
        <f t="shared" si="0"/>
        <v>54.77377423638779</v>
      </c>
    </row>
    <row r="14" spans="1:5" ht="27" customHeight="1">
      <c r="A14" s="24" t="s">
        <v>45</v>
      </c>
      <c r="B14" s="15" t="s">
        <v>48</v>
      </c>
      <c r="C14" s="16">
        <v>2259000</v>
      </c>
      <c r="D14" s="16">
        <v>1237339.56</v>
      </c>
      <c r="E14" s="20">
        <f t="shared" si="0"/>
        <v>54.77377423638779</v>
      </c>
    </row>
    <row r="15" spans="1:5" s="4" customFormat="1" ht="28.5" customHeight="1">
      <c r="A15" s="22" t="s">
        <v>4</v>
      </c>
      <c r="B15" s="13" t="s">
        <v>5</v>
      </c>
      <c r="C15" s="14">
        <f>C16</f>
        <v>13100000</v>
      </c>
      <c r="D15" s="14">
        <f>D16</f>
        <v>9583062.13</v>
      </c>
      <c r="E15" s="9">
        <f t="shared" si="0"/>
        <v>73.15314603053436</v>
      </c>
    </row>
    <row r="16" spans="1:5" ht="36" customHeight="1">
      <c r="A16" s="23" t="s">
        <v>6</v>
      </c>
      <c r="B16" s="15" t="s">
        <v>43</v>
      </c>
      <c r="C16" s="16">
        <v>13100000</v>
      </c>
      <c r="D16" s="16">
        <v>9583062.13</v>
      </c>
      <c r="E16" s="20">
        <f t="shared" si="0"/>
        <v>73.15314603053436</v>
      </c>
    </row>
    <row r="17" spans="1:5" s="4" customFormat="1" ht="30.75" customHeight="1">
      <c r="A17" s="22" t="s">
        <v>7</v>
      </c>
      <c r="B17" s="13" t="s">
        <v>8</v>
      </c>
      <c r="C17" s="14">
        <f>C18+C19+C20</f>
        <v>16550000</v>
      </c>
      <c r="D17" s="14">
        <f>D18+D19+D20</f>
        <v>6030504.66</v>
      </c>
      <c r="E17" s="9">
        <f t="shared" si="0"/>
        <v>36.4380946223565</v>
      </c>
    </row>
    <row r="18" spans="1:5" ht="39" customHeight="1">
      <c r="A18" s="23" t="s">
        <v>9</v>
      </c>
      <c r="B18" s="15" t="s">
        <v>10</v>
      </c>
      <c r="C18" s="16">
        <v>2500000</v>
      </c>
      <c r="D18" s="16">
        <f>251717.15+18090.81</f>
        <v>269807.96</v>
      </c>
      <c r="E18" s="20">
        <f t="shared" si="0"/>
        <v>10.792318400000001</v>
      </c>
    </row>
    <row r="19" spans="1:5" ht="30" customHeight="1">
      <c r="A19" s="23" t="s">
        <v>11</v>
      </c>
      <c r="B19" s="15" t="s">
        <v>12</v>
      </c>
      <c r="C19" s="16">
        <v>8500000</v>
      </c>
      <c r="D19" s="16">
        <f>5081911.07+49825</f>
        <v>5131736.07</v>
      </c>
      <c r="E19" s="20">
        <f t="shared" si="0"/>
        <v>60.37336552941177</v>
      </c>
    </row>
    <row r="20" spans="1:5" ht="30" customHeight="1">
      <c r="A20" s="23" t="s">
        <v>13</v>
      </c>
      <c r="B20" s="15" t="s">
        <v>14</v>
      </c>
      <c r="C20" s="16">
        <v>5550000</v>
      </c>
      <c r="D20" s="16">
        <f>624829.16+4131.47</f>
        <v>628960.63</v>
      </c>
      <c r="E20" s="20">
        <f t="shared" si="0"/>
        <v>11.332623963963965</v>
      </c>
    </row>
    <row r="21" spans="1:5" s="4" customFormat="1" ht="39.75" customHeight="1">
      <c r="A21" s="22" t="s">
        <v>15</v>
      </c>
      <c r="B21" s="13" t="s">
        <v>16</v>
      </c>
      <c r="C21" s="14">
        <f>C22+C23+C24</f>
        <v>2500000</v>
      </c>
      <c r="D21" s="14">
        <f>D22+D23+D24</f>
        <v>1086387.78</v>
      </c>
      <c r="E21" s="9">
        <f t="shared" si="0"/>
        <v>43.455511200000004</v>
      </c>
    </row>
    <row r="22" spans="1:5" ht="54.75" customHeight="1">
      <c r="A22" s="23" t="s">
        <v>17</v>
      </c>
      <c r="B22" s="15" t="s">
        <v>18</v>
      </c>
      <c r="C22" s="16">
        <v>50000</v>
      </c>
      <c r="D22" s="16">
        <v>49491.33</v>
      </c>
      <c r="E22" s="20">
        <f t="shared" si="0"/>
        <v>98.98266</v>
      </c>
    </row>
    <row r="23" spans="1:5" ht="69" customHeight="1">
      <c r="A23" s="23" t="s">
        <v>19</v>
      </c>
      <c r="B23" s="15" t="s">
        <v>20</v>
      </c>
      <c r="C23" s="16">
        <v>450000</v>
      </c>
      <c r="D23" s="16">
        <v>0</v>
      </c>
      <c r="E23" s="9">
        <f t="shared" si="0"/>
        <v>0</v>
      </c>
    </row>
    <row r="24" spans="1:5" ht="65.25" customHeight="1">
      <c r="A24" s="23" t="s">
        <v>37</v>
      </c>
      <c r="B24" s="15" t="s">
        <v>21</v>
      </c>
      <c r="C24" s="16">
        <v>2000000</v>
      </c>
      <c r="D24" s="16">
        <v>1036896.45</v>
      </c>
      <c r="E24" s="20">
        <f t="shared" si="0"/>
        <v>51.8448225</v>
      </c>
    </row>
    <row r="25" spans="1:5" s="4" customFormat="1" ht="30" customHeight="1">
      <c r="A25" s="22" t="s">
        <v>22</v>
      </c>
      <c r="B25" s="13" t="s">
        <v>23</v>
      </c>
      <c r="C25" s="14">
        <f>C26</f>
        <v>600000</v>
      </c>
      <c r="D25" s="14">
        <f>D26</f>
        <v>273405.81</v>
      </c>
      <c r="E25" s="9">
        <f t="shared" si="0"/>
        <v>45.567635</v>
      </c>
    </row>
    <row r="26" spans="1:5" ht="39.75" customHeight="1">
      <c r="A26" s="23" t="s">
        <v>38</v>
      </c>
      <c r="B26" s="15" t="s">
        <v>24</v>
      </c>
      <c r="C26" s="16">
        <v>600000</v>
      </c>
      <c r="D26" s="16">
        <v>273405.81</v>
      </c>
      <c r="E26" s="20">
        <f t="shared" si="0"/>
        <v>45.567635</v>
      </c>
    </row>
    <row r="27" spans="1:5" s="4" customFormat="1" ht="15" customHeight="1">
      <c r="A27" s="22" t="s">
        <v>25</v>
      </c>
      <c r="B27" s="13" t="s">
        <v>26</v>
      </c>
      <c r="C27" s="14">
        <f>C28</f>
        <v>200000</v>
      </c>
      <c r="D27" s="14">
        <f>D28</f>
        <v>6000</v>
      </c>
      <c r="E27" s="9">
        <f t="shared" si="0"/>
        <v>3</v>
      </c>
    </row>
    <row r="28" spans="1:5" ht="45" customHeight="1">
      <c r="A28" s="23" t="s">
        <v>27</v>
      </c>
      <c r="B28" s="15" t="s">
        <v>28</v>
      </c>
      <c r="C28" s="16">
        <v>200000</v>
      </c>
      <c r="D28" s="16">
        <v>6000</v>
      </c>
      <c r="E28" s="20">
        <f t="shared" si="0"/>
        <v>3</v>
      </c>
    </row>
    <row r="29" spans="1:5" s="4" customFormat="1" ht="32.25" customHeight="1">
      <c r="A29" s="22" t="s">
        <v>29</v>
      </c>
      <c r="B29" s="17" t="s">
        <v>30</v>
      </c>
      <c r="C29" s="14">
        <f>SUM(C30:C35)</f>
        <v>59825241.5</v>
      </c>
      <c r="D29" s="14">
        <f>SUM(D30:D35)</f>
        <v>36038500</v>
      </c>
      <c r="E29" s="9">
        <f t="shared" si="0"/>
        <v>60.239623102900474</v>
      </c>
    </row>
    <row r="30" spans="1:5" ht="33.75" customHeight="1">
      <c r="A30" s="23" t="s">
        <v>58</v>
      </c>
      <c r="B30" s="15" t="s">
        <v>31</v>
      </c>
      <c r="C30" s="16">
        <v>7915014</v>
      </c>
      <c r="D30" s="16">
        <v>4489500</v>
      </c>
      <c r="E30" s="20">
        <f t="shared" si="0"/>
        <v>56.72131470645535</v>
      </c>
    </row>
    <row r="31" spans="1:5" ht="51" customHeight="1">
      <c r="A31" s="24" t="s">
        <v>51</v>
      </c>
      <c r="B31" s="25" t="s">
        <v>42</v>
      </c>
      <c r="C31" s="16">
        <v>31549000</v>
      </c>
      <c r="D31" s="16">
        <v>31549000</v>
      </c>
      <c r="E31" s="9">
        <f t="shared" si="0"/>
        <v>100</v>
      </c>
    </row>
    <row r="32" spans="1:5" ht="38.25" customHeight="1">
      <c r="A32" s="24" t="s">
        <v>49</v>
      </c>
      <c r="B32" s="25" t="s">
        <v>50</v>
      </c>
      <c r="C32" s="16">
        <v>998769.5</v>
      </c>
      <c r="D32" s="16">
        <v>0</v>
      </c>
      <c r="E32" s="9">
        <f>D32/C32*100</f>
        <v>0</v>
      </c>
    </row>
    <row r="33" spans="1:5" ht="51" customHeight="1">
      <c r="A33" s="24" t="s">
        <v>56</v>
      </c>
      <c r="B33" s="25" t="s">
        <v>57</v>
      </c>
      <c r="C33" s="28">
        <v>4995158</v>
      </c>
      <c r="D33" s="16"/>
      <c r="E33" s="9"/>
    </row>
    <row r="34" spans="1:5" ht="51" customHeight="1">
      <c r="A34" s="24" t="s">
        <v>59</v>
      </c>
      <c r="B34" s="25" t="s">
        <v>60</v>
      </c>
      <c r="C34" s="28">
        <v>14131300</v>
      </c>
      <c r="D34" s="16"/>
      <c r="E34" s="9"/>
    </row>
    <row r="35" spans="1:5" ht="35.25" customHeight="1">
      <c r="A35" s="24" t="s">
        <v>52</v>
      </c>
      <c r="B35" s="25" t="s">
        <v>53</v>
      </c>
      <c r="C35" s="16">
        <v>236000</v>
      </c>
      <c r="D35" s="16">
        <v>0</v>
      </c>
      <c r="E35" s="20">
        <f t="shared" si="0"/>
        <v>0</v>
      </c>
    </row>
    <row r="36" spans="1:5" ht="25.5" customHeight="1">
      <c r="A36" s="33" t="s">
        <v>32</v>
      </c>
      <c r="B36" s="33"/>
      <c r="C36" s="19">
        <f>C29+C10</f>
        <v>120614241.5</v>
      </c>
      <c r="D36" s="19">
        <f>D29+D10</f>
        <v>65035480.93</v>
      </c>
      <c r="E36" s="9">
        <f t="shared" si="0"/>
        <v>53.920233731271274</v>
      </c>
    </row>
    <row r="37" spans="1:3" ht="12.75" customHeight="1">
      <c r="A37" s="2"/>
      <c r="B37" s="2"/>
      <c r="C37" s="5"/>
    </row>
    <row r="38" spans="1:3" ht="15" customHeight="1">
      <c r="A38" s="34"/>
      <c r="B38" s="34"/>
      <c r="C38" s="34"/>
    </row>
  </sheetData>
  <sheetProtection/>
  <mergeCells count="9">
    <mergeCell ref="A5:E5"/>
    <mergeCell ref="D8:D9"/>
    <mergeCell ref="E8:E9"/>
    <mergeCell ref="A36:B36"/>
    <mergeCell ref="A38:C38"/>
    <mergeCell ref="C8:C9"/>
    <mergeCell ref="A7:C7"/>
    <mergeCell ref="A8:A9"/>
    <mergeCell ref="B8:B9"/>
  </mergeCells>
  <printOptions/>
  <pageMargins left="0.5905511811023623" right="0.1968503937007874" top="0.3937007874015748" bottom="0.3937007874015748" header="0.3937007874015748" footer="0.3937007874015748"/>
  <pageSetup errors="blank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Жаворонкова</dc:creator>
  <cp:keywords/>
  <dc:description/>
  <cp:lastModifiedBy>User Windows</cp:lastModifiedBy>
  <cp:lastPrinted>2019-07-01T09:06:03Z</cp:lastPrinted>
  <dcterms:created xsi:type="dcterms:W3CDTF">2016-11-24T09:46:30Z</dcterms:created>
  <dcterms:modified xsi:type="dcterms:W3CDTF">2019-07-09T11:45:39Z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C:\Users\irinaa\AppData\Local\Кейсистемс\Бюджет-КС\ReportManager\sqr_info_isp_budg_inc_2.xls</vt:lpwstr>
  </property>
</Properties>
</file>